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FK00562\Downloads\"/>
    </mc:Choice>
  </mc:AlternateContent>
  <xr:revisionPtr revIDLastSave="0" documentId="8_{1617834D-FC19-4176-B8E1-86884BE67DD9}" xr6:coauthVersionLast="47" xr6:coauthVersionMax="47" xr10:uidLastSave="{00000000-0000-0000-0000-000000000000}"/>
  <bookViews>
    <workbookView xWindow="-120" yWindow="-120" windowWidth="29040" windowHeight="15720" activeTab="1" xr2:uid="{C6B24784-6D14-4452-AF6A-6EE598FE3BD9}"/>
  </bookViews>
  <sheets>
    <sheet name="Rådata" sheetId="2" r:id="rId1"/>
    <sheet name="Pivot Baner" sheetId="9" r:id="rId2"/>
  </sheets>
  <externalReferences>
    <externalReference r:id="rId3"/>
  </externalReference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9" l="1"/>
  <c r="V53" i="2"/>
  <c r="W53" i="2" s="1"/>
  <c r="X53" i="2" s="1"/>
  <c r="Y53" i="2" s="1"/>
  <c r="Z53" i="2" s="1"/>
  <c r="AA53" i="2" s="1"/>
  <c r="AB53" i="2" s="1"/>
  <c r="AC53" i="2" s="1"/>
  <c r="AD53" i="2" s="1"/>
  <c r="AE53" i="2" s="1"/>
  <c r="AF53" i="2" s="1"/>
  <c r="AG53" i="2" s="1"/>
  <c r="AH53" i="2" s="1"/>
  <c r="AI53" i="2" s="1"/>
  <c r="AJ53" i="2" s="1"/>
  <c r="AK53" i="2" s="1"/>
  <c r="AL53" i="2" s="1"/>
  <c r="AM53" i="2" s="1"/>
  <c r="AN53" i="2" s="1"/>
  <c r="V51" i="2"/>
  <c r="W51" i="2" s="1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AH51" i="2" s="1"/>
  <c r="AI51" i="2" s="1"/>
  <c r="AJ51" i="2" s="1"/>
  <c r="AK51" i="2" s="1"/>
  <c r="AL51" i="2" s="1"/>
  <c r="AM51" i="2" s="1"/>
  <c r="AN51" i="2" s="1"/>
  <c r="V49" i="2"/>
  <c r="W49" i="2" s="1"/>
  <c r="X49" i="2" s="1"/>
  <c r="Y49" i="2" s="1"/>
  <c r="Z49" i="2" s="1"/>
  <c r="AA49" i="2" s="1"/>
  <c r="AB49" i="2" s="1"/>
  <c r="AC49" i="2" s="1"/>
  <c r="AD49" i="2" s="1"/>
  <c r="AE49" i="2" s="1"/>
  <c r="AF49" i="2" s="1"/>
  <c r="AG49" i="2" s="1"/>
  <c r="AH49" i="2" s="1"/>
  <c r="AI49" i="2" s="1"/>
  <c r="AJ49" i="2" s="1"/>
  <c r="AK49" i="2" s="1"/>
  <c r="AL49" i="2" s="1"/>
  <c r="AM49" i="2" s="1"/>
  <c r="AN49" i="2" s="1"/>
  <c r="V47" i="2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AI47" i="2" s="1"/>
  <c r="AJ47" i="2" s="1"/>
  <c r="AK47" i="2" s="1"/>
  <c r="AL47" i="2" s="1"/>
  <c r="AM47" i="2" s="1"/>
  <c r="AN47" i="2" s="1"/>
  <c r="V45" i="2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V43" i="2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AN43" i="2" s="1"/>
  <c r="V41" i="2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AN41" i="2" s="1"/>
  <c r="V39" i="2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AJ39" i="2" s="1"/>
  <c r="AK39" i="2" s="1"/>
  <c r="AL39" i="2" s="1"/>
  <c r="AM39" i="2" s="1"/>
  <c r="AN39" i="2" s="1"/>
  <c r="V37" i="2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AN37" i="2" s="1"/>
  <c r="V35" i="2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V33" i="2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V31" i="2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K31" i="2" s="1"/>
  <c r="AL31" i="2" s="1"/>
  <c r="AM31" i="2" s="1"/>
  <c r="AN31" i="2" s="1"/>
  <c r="V29" i="2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AK29" i="2" s="1"/>
  <c r="AL29" i="2" s="1"/>
  <c r="AM29" i="2" s="1"/>
  <c r="AN29" i="2" s="1"/>
  <c r="V27" i="2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AI27" i="2" s="1"/>
  <c r="AJ27" i="2" s="1"/>
  <c r="AK27" i="2" s="1"/>
  <c r="AL27" i="2" s="1"/>
  <c r="AM27" i="2" s="1"/>
  <c r="AN27" i="2" s="1"/>
  <c r="V25" i="2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V23" i="2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V21" i="2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AK21" i="2" s="1"/>
  <c r="AL21" i="2" s="1"/>
  <c r="AM21" i="2" s="1"/>
  <c r="AN21" i="2" s="1"/>
  <c r="V19" i="2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V17" i="2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V15" i="2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V13" i="2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V11" i="2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V9" i="2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AN9" i="2" s="1"/>
  <c r="V7" i="2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53" i="2"/>
  <c r="AO51" i="2"/>
  <c r="AO49" i="2"/>
  <c r="AO47" i="2"/>
  <c r="AO45" i="2"/>
  <c r="AO43" i="2"/>
  <c r="AO41" i="2"/>
  <c r="AO39" i="2"/>
  <c r="AO37" i="2"/>
  <c r="AO35" i="2"/>
  <c r="AO33" i="2"/>
  <c r="AO31" i="2"/>
  <c r="AO29" i="2"/>
  <c r="AO27" i="2"/>
  <c r="AO25" i="2"/>
  <c r="AO23" i="2"/>
  <c r="AO21" i="2"/>
  <c r="AO19" i="2"/>
  <c r="AO17" i="2"/>
  <c r="AO15" i="2"/>
  <c r="AO13" i="2"/>
  <c r="AO11" i="2"/>
  <c r="AO9" i="2"/>
  <c r="AO7" i="2"/>
  <c r="W5" i="2"/>
  <c r="X5" i="2"/>
  <c r="Y5" i="2"/>
  <c r="Z5" i="2"/>
  <c r="AA5" i="2"/>
  <c r="AB5" i="2"/>
  <c r="AC5" i="2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V5" i="2"/>
  <c r="AO5" i="2"/>
  <c r="U53" i="2"/>
  <c r="I53" i="2"/>
  <c r="J53" i="2" s="1"/>
  <c r="K53" i="2" s="1"/>
  <c r="L53" i="2" s="1"/>
  <c r="M53" i="2" s="1"/>
  <c r="N53" i="2" s="1"/>
  <c r="O53" i="2" s="1"/>
  <c r="P53" i="2" s="1"/>
  <c r="Q53" i="2" s="1"/>
  <c r="R53" i="2" s="1"/>
  <c r="S53" i="2" s="1"/>
  <c r="T53" i="2" s="1"/>
  <c r="U51" i="2"/>
  <c r="I51" i="2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49" i="2"/>
  <c r="I49" i="2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7" i="2"/>
  <c r="I47" i="2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5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3" i="2"/>
  <c r="I43" i="2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1" i="2"/>
  <c r="I41" i="2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39" i="2"/>
  <c r="I39" i="2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7" i="2"/>
  <c r="I37" i="2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5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3" i="2"/>
  <c r="I33" i="2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1" i="2"/>
  <c r="I31" i="2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29" i="2"/>
  <c r="I29" i="2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7" i="2"/>
  <c r="I27" i="2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5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3" i="2"/>
  <c r="I23" i="2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1" i="2"/>
  <c r="I21" i="2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19" i="2"/>
  <c r="I19" i="2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7" i="2"/>
  <c r="I17" i="2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5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3" i="2"/>
  <c r="I13" i="2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1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9" i="2"/>
  <c r="I9" i="2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7" i="2"/>
  <c r="I7" i="2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5" i="2"/>
  <c r="I5" i="2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3" i="2" l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I3" i="2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</calcChain>
</file>

<file path=xl/sharedStrings.xml><?xml version="1.0" encoding="utf-8"?>
<sst xmlns="http://schemas.openxmlformats.org/spreadsheetml/2006/main" count="190" uniqueCount="110">
  <si>
    <t>Region</t>
  </si>
  <si>
    <t>Bane</t>
  </si>
  <si>
    <t>år 2009</t>
  </si>
  <si>
    <t>år 2011</t>
  </si>
  <si>
    <t>år 2013</t>
  </si>
  <si>
    <t>år 2015</t>
  </si>
  <si>
    <t>år 2016</t>
  </si>
  <si>
    <t>år 2017</t>
  </si>
  <si>
    <t>år 2018</t>
  </si>
  <si>
    <t>år 2019</t>
  </si>
  <si>
    <t>år 2020</t>
  </si>
  <si>
    <t>år 2021</t>
  </si>
  <si>
    <t>år 2022</t>
  </si>
  <si>
    <t>år 2023</t>
  </si>
  <si>
    <t>år 2024</t>
  </si>
  <si>
    <t>år 2025</t>
  </si>
  <si>
    <t>år 2026</t>
  </si>
  <si>
    <t>år 2027</t>
  </si>
  <si>
    <t>år 2028</t>
  </si>
  <si>
    <t>år 2029</t>
  </si>
  <si>
    <t>år 2030</t>
  </si>
  <si>
    <t>Agder</t>
  </si>
  <si>
    <t>Historisk</t>
  </si>
  <si>
    <t>år 2031</t>
  </si>
  <si>
    <t>år 2032</t>
  </si>
  <si>
    <t>år 2033</t>
  </si>
  <si>
    <t>år 2034</t>
  </si>
  <si>
    <t>år 2035</t>
  </si>
  <si>
    <t>Arendal</t>
  </si>
  <si>
    <t>Birkenes</t>
  </si>
  <si>
    <t>Bygland</t>
  </si>
  <si>
    <t>Bykle</t>
  </si>
  <si>
    <t>Evje og Hornnes</t>
  </si>
  <si>
    <t>Farsund</t>
  </si>
  <si>
    <t>Flekkefjord</t>
  </si>
  <si>
    <t>Froland</t>
  </si>
  <si>
    <t>Gjerstad</t>
  </si>
  <si>
    <t>Grimstad</t>
  </si>
  <si>
    <t>Hægebostad</t>
  </si>
  <si>
    <t>Iveland</t>
  </si>
  <si>
    <t>Kristiansand</t>
  </si>
  <si>
    <t>Kvinesdal</t>
  </si>
  <si>
    <t>Lillesand</t>
  </si>
  <si>
    <t>Lindesnes</t>
  </si>
  <si>
    <t>Lyngdal</t>
  </si>
  <si>
    <t>Risør</t>
  </si>
  <si>
    <t>Sirdal</t>
  </si>
  <si>
    <t>Tvedestrand</t>
  </si>
  <si>
    <t>Valle</t>
  </si>
  <si>
    <t>Vegårshei</t>
  </si>
  <si>
    <t>Vennesla</t>
  </si>
  <si>
    <t>Åmli</t>
  </si>
  <si>
    <t>Åseral</t>
  </si>
  <si>
    <t>Kolonneetiketter</t>
  </si>
  <si>
    <t>Verdier</t>
  </si>
  <si>
    <t>2017</t>
  </si>
  <si>
    <t>2018</t>
  </si>
  <si>
    <t>2019</t>
  </si>
  <si>
    <t>2020</t>
  </si>
  <si>
    <t>2022</t>
  </si>
  <si>
    <t>2021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</si>
  <si>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</si>
  <si>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</si>
  <si>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</si>
  <si>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</si>
  <si>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</si>
  <si>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</si>
  <si>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</si>
  <si>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</si>
  <si>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</si>
  <si>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</si>
  <si>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</si>
  <si>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</si>
  <si>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</si>
  <si>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Målbane</t>
  </si>
  <si>
    <t>år 2036</t>
  </si>
  <si>
    <t>år 2037</t>
  </si>
  <si>
    <t>år 2038</t>
  </si>
  <si>
    <t>år 2039</t>
  </si>
  <si>
    <t>år 2040</t>
  </si>
  <si>
    <t>år 2041</t>
  </si>
  <si>
    <t>år 2042</t>
  </si>
  <si>
    <t>år 2043</t>
  </si>
  <si>
    <t>år 2044</t>
  </si>
  <si>
    <t>år 2045</t>
  </si>
  <si>
    <t>år 2046</t>
  </si>
  <si>
    <t>år 2047</t>
  </si>
  <si>
    <t>år 2048</t>
  </si>
  <si>
    <t>år 2049</t>
  </si>
  <si>
    <t>år 2050</t>
  </si>
  <si>
    <t>2009</t>
  </si>
  <si>
    <t>2011</t>
  </si>
  <si>
    <t>2013</t>
  </si>
  <si>
    <t>2015</t>
  </si>
  <si>
    <t>2016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</si>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</sst>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3" fontId="2" fillId="0" borderId="0" xfId="0" applyNumberFormat="1" applyFont="1"/>
  </cellXfs>
  <cellStyles count="3">
    <cellStyle name="Hyperkobling 2" xfId="2" xr:uid="{517A61FE-A753-4426-B2AC-F006CD975528}"/>
    <cellStyle name="Normal" xfId="0" builtinId="0"/>
    <cellStyle name="Normal 2" xfId="1" xr:uid="{D4C5BFDD-3346-4B2E-BD30-C251AE457599}"/>
  </cellStyles>
  <dxfs count="1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[Historiske utslipp og målbane 2026.xlsx]Pivot Baner!Pivottabell4</c:name>
    <c:fmtId val="6"/>
  </c:pivotSource>
  <c:chart>
    <c:title>
      <c:tx>
        <c:strRef>
          <c:f>'Pivot Baner'!$C$1</c:f>
          <c:strCache>
            <c:ptCount val="1"/>
            <c:pt idx="0">
              <c:v>Historiske utslipp og målbane for Agder (2024)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title>
    <c:autoTitleDeleted val="0"/>
    <c:pivotFmts>
      <c:pivotFmt>
        <c:idx val="0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prstDash val="sysDash"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Baner'!$B$3:$B$4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'Pivot Baner'!$A$5:$A$43</c:f>
              <c:strCache>
                <c:ptCount val="39"/>
                <c:pt idx="0">
                  <c:v>2009</c:v>
                </c:pt>
                <c:pt idx="1">
                  <c:v>2011</c:v>
                </c:pt>
                <c:pt idx="2">
                  <c:v>2013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</c:strCache>
            </c:strRef>
          </c:cat>
          <c:val>
            <c:numRef>
              <c:f>'Pivot Baner'!$B$5:$B$43</c:f>
              <c:numCache>
                <c:formatCode>#,##0</c:formatCode>
                <c:ptCount val="39"/>
                <c:pt idx="0">
                  <c:v>1778023</c:v>
                </c:pt>
                <c:pt idx="1">
                  <c:v>1940854</c:v>
                </c:pt>
                <c:pt idx="2">
                  <c:v>1907740</c:v>
                </c:pt>
                <c:pt idx="3">
                  <c:v>1910189</c:v>
                </c:pt>
                <c:pt idx="4">
                  <c:v>1884896</c:v>
                </c:pt>
                <c:pt idx="5">
                  <c:v>1835098</c:v>
                </c:pt>
                <c:pt idx="6">
                  <c:v>1859828</c:v>
                </c:pt>
                <c:pt idx="7">
                  <c:v>1791476</c:v>
                </c:pt>
                <c:pt idx="8">
                  <c:v>1797919</c:v>
                </c:pt>
                <c:pt idx="9">
                  <c:v>1823956</c:v>
                </c:pt>
                <c:pt idx="10">
                  <c:v>1813714</c:v>
                </c:pt>
                <c:pt idx="11">
                  <c:v>1648647</c:v>
                </c:pt>
                <c:pt idx="12">
                  <c:v>1650295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04-4431-9C1C-DE6C1672A377}"/>
            </c:ext>
          </c:extLst>
        </c:ser>
        <c:ser>
          <c:idx val="1"/>
          <c:order val="1"/>
          <c:tx>
            <c:strRef>
              <c:f>'Pivot Baner'!$C$3:$C$4</c:f>
              <c:strCache>
                <c:ptCount val="1"/>
                <c:pt idx="0">
                  <c:v>Målbane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'Pivot Baner'!$A$5:$A$43</c:f>
              <c:strCache>
                <c:ptCount val="39"/>
                <c:pt idx="0">
                  <c:v>2009</c:v>
                </c:pt>
                <c:pt idx="1">
                  <c:v>2011</c:v>
                </c:pt>
                <c:pt idx="2">
                  <c:v>2013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</c:strCache>
            </c:strRef>
          </c:cat>
          <c:val>
            <c:numRef>
              <c:f>'Pivot Baner'!$C$5:$C$43</c:f>
              <c:numCache>
                <c:formatCode>#,##0</c:formatCode>
                <c:ptCount val="39"/>
                <c:pt idx="5">
                  <c:v>1835097.7214671036</c:v>
                </c:pt>
                <c:pt idx="6">
                  <c:v>1726826.9559005445</c:v>
                </c:pt>
                <c:pt idx="7">
                  <c:v>1624944.1655024125</c:v>
                </c:pt>
                <c:pt idx="8">
                  <c:v>1529072.4597377703</c:v>
                </c:pt>
                <c:pt idx="9">
                  <c:v>1438857.1846132418</c:v>
                </c:pt>
                <c:pt idx="10">
                  <c:v>1353964.6107210605</c:v>
                </c:pt>
                <c:pt idx="11">
                  <c:v>1274080.698688518</c:v>
                </c:pt>
                <c:pt idx="12">
                  <c:v>1198909.9374658954</c:v>
                </c:pt>
                <c:pt idx="13">
                  <c:v>1128174.2511554076</c:v>
                </c:pt>
                <c:pt idx="14">
                  <c:v>1061611.9703372386</c:v>
                </c:pt>
                <c:pt idx="15">
                  <c:v>998976.86408734159</c:v>
                </c:pt>
                <c:pt idx="16">
                  <c:v>940037.2291061884</c:v>
                </c:pt>
                <c:pt idx="17">
                  <c:v>884575.03258892335</c:v>
                </c:pt>
                <c:pt idx="18">
                  <c:v>825794.1</c:v>
                </c:pt>
                <c:pt idx="19">
                  <c:v>793929.1</c:v>
                </c:pt>
                <c:pt idx="20">
                  <c:v>762064.1</c:v>
                </c:pt>
                <c:pt idx="21">
                  <c:v>730199.1</c:v>
                </c:pt>
                <c:pt idx="22">
                  <c:v>698334.1</c:v>
                </c:pt>
                <c:pt idx="23">
                  <c:v>666469.1</c:v>
                </c:pt>
                <c:pt idx="24">
                  <c:v>634604.1</c:v>
                </c:pt>
                <c:pt idx="25">
                  <c:v>602739.1</c:v>
                </c:pt>
                <c:pt idx="26">
                  <c:v>570874.1</c:v>
                </c:pt>
                <c:pt idx="27">
                  <c:v>539009.1</c:v>
                </c:pt>
                <c:pt idx="28">
                  <c:v>507144.1</c:v>
                </c:pt>
                <c:pt idx="29">
                  <c:v>475279.1</c:v>
                </c:pt>
                <c:pt idx="30">
                  <c:v>443414.1</c:v>
                </c:pt>
                <c:pt idx="31">
                  <c:v>411549.1</c:v>
                </c:pt>
                <c:pt idx="32">
                  <c:v>379684.1</c:v>
                </c:pt>
                <c:pt idx="33">
                  <c:v>347819.1</c:v>
                </c:pt>
                <c:pt idx="34">
                  <c:v>315954.09999999998</c:v>
                </c:pt>
                <c:pt idx="35">
                  <c:v>284089.09999999998</c:v>
                </c:pt>
                <c:pt idx="36">
                  <c:v>252224.09999999998</c:v>
                </c:pt>
                <c:pt idx="37">
                  <c:v>220359.09999999998</c:v>
                </c:pt>
                <c:pt idx="38">
                  <c:v>188494.09999999998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04-4431-9C1C-DE6C1672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698608"/>
        <c:axId val="1173699088"/>
      </c:lineChart>
      <c:catAx>
        <c:axId val="11736986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173699088"/>
        <c:crosses val="autoZero"/>
        <c:auto val="1"/>
        <c:lblAlgn val="ctr"/>
        <c:lblOffset val="100"/>
        <c:noMultiLvlLbl val="0"/>
      </c:catAx>
      <c:valAx>
        <c:axId val="11736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200">
                    <a:latin typeface="Arial" panose="020B0604020202020204" pitchFamily="34" charset="0"/>
                    <a:cs typeface="Arial" panose="020B0604020202020204" pitchFamily="34" charset="0"/>
                  </a:rPr>
                  <a:t>tonn</a:t>
                </a:r>
                <a:r>
                  <a:rPr lang="nb-NO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CO2 ekvivalenter</a:t>
                </a:r>
                <a:endParaRPr lang="nb-NO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17369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180975</xdr:rowOff>
    </xdr:from>
    <xdr:to>
      <xdr:col>11</xdr:col>
      <xdr:colOff>790575</xdr:colOff>
      <xdr:row>30</xdr:row>
      <xdr:rowOff>123825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F32529-F4DC-75AA-D12D-23140962E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990600</xdr:colOff>
      <xdr:row>2</xdr:row>
      <xdr:rowOff>0</xdr:rowOff>
    </xdr:from>
    <xdr:to>
      <xdr:col>13</xdr:col>
      <xdr:colOff>1028700</xdr:colOff>
      <xdr:row>11</xdr:row>
      <xdr:rowOff>38100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CCF0A88-647D-456A-928D-D19F37175D1B}"/>
            </a:ext>
          </a:extLst>
        </xdr:cNvPr>
        <xdr:cNvSpPr txBox="1"/>
      </xdr:nvSpPr>
      <xdr:spPr>
        <a:xfrm>
          <a:off x="14373225" y="381000"/>
          <a:ext cx="240030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Målbane:</a:t>
          </a:r>
          <a:br>
            <a:rPr lang="nb-NO" sz="1100"/>
          </a:br>
          <a:r>
            <a:rPr lang="nb-NO" sz="1100"/>
            <a:t>Fra</a:t>
          </a:r>
          <a:r>
            <a:rPr lang="nb-NO" sz="1100" baseline="0"/>
            <a:t> 2017 til 2030 er det fast årlig %-vis reduksjon. Får da en liten kurvatur. Fra 2030 til 2050 er det fast årlig reduksjon (mengde). Altså linjær utvikling. Dette for å unngå en "topp" på kurven i 2030. Lavutslippssamfunn er her definert å ha ett utslipp på 10 % av 2017-verdi.</a:t>
          </a:r>
          <a:endParaRPr lang="nb-NO" sz="1100"/>
        </a:p>
      </xdr:txBody>
    </xdr:sp>
    <xdr:clientData/>
  </xdr:twoCellAnchor>
  <xdr:twoCellAnchor>
    <xdr:from>
      <xdr:col>4</xdr:col>
      <xdr:colOff>333374</xdr:colOff>
      <xdr:row>8</xdr:row>
      <xdr:rowOff>152400</xdr:rowOff>
    </xdr:from>
    <xdr:to>
      <xdr:col>5</xdr:col>
      <xdr:colOff>942974</xdr:colOff>
      <xdr:row>10</xdr:row>
      <xdr:rowOff>40005</xdr:rowOff>
    </xdr:to>
    <xdr:sp macro="" textlink="">
      <xdr:nvSpPr>
        <xdr:cNvPr id="4" name="Snakkeboble: rektangel 3">
          <a:extLst>
            <a:ext uri="{FF2B5EF4-FFF2-40B4-BE49-F238E27FC236}">
              <a16:creationId xmlns:a16="http://schemas.microsoft.com/office/drawing/2014/main" id="{123A178A-C0D3-48F2-A12B-03BFC772C770}"/>
            </a:ext>
          </a:extLst>
        </xdr:cNvPr>
        <xdr:cNvSpPr/>
      </xdr:nvSpPr>
      <xdr:spPr>
        <a:xfrm>
          <a:off x="6010274" y="1676400"/>
          <a:ext cx="1228725" cy="268605"/>
        </a:xfrm>
        <a:prstGeom prst="wedgeRectCallout">
          <a:avLst>
            <a:gd name="adj1" fmla="val -14660"/>
            <a:gd name="adj2" fmla="val 183008"/>
          </a:avLst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chemeClr val="tx1">
                  <a:lumMod val="95000"/>
                  <a:lumOff val="5000"/>
                </a:schemeClr>
              </a:solidFill>
            </a:rPr>
            <a:t>Referanseår 2017</a:t>
          </a:r>
        </a:p>
      </xdr:txBody>
    </xdr:sp>
    <xdr:clientData/>
  </xdr:twoCellAnchor>
  <xdr:twoCellAnchor>
    <xdr:from>
      <xdr:col>7</xdr:col>
      <xdr:colOff>809625</xdr:colOff>
      <xdr:row>17</xdr:row>
      <xdr:rowOff>114300</xdr:rowOff>
    </xdr:from>
    <xdr:to>
      <xdr:col>9</xdr:col>
      <xdr:colOff>28575</xdr:colOff>
      <xdr:row>19</xdr:row>
      <xdr:rowOff>19050</xdr:rowOff>
    </xdr:to>
    <xdr:sp macro="" textlink="">
      <xdr:nvSpPr>
        <xdr:cNvPr id="6" name="Snakkeboble: rektangel 5">
          <a:extLst>
            <a:ext uri="{FF2B5EF4-FFF2-40B4-BE49-F238E27FC236}">
              <a16:creationId xmlns:a16="http://schemas.microsoft.com/office/drawing/2014/main" id="{0C98AAC0-25AF-49A0-9038-023458232205}"/>
            </a:ext>
          </a:extLst>
        </xdr:cNvPr>
        <xdr:cNvSpPr/>
      </xdr:nvSpPr>
      <xdr:spPr>
        <a:xfrm>
          <a:off x="9467850" y="3352800"/>
          <a:ext cx="1581150" cy="285750"/>
        </a:xfrm>
        <a:prstGeom prst="wedgeRectCallout">
          <a:avLst>
            <a:gd name="adj1" fmla="val -49135"/>
            <a:gd name="adj2" fmla="val 147329"/>
          </a:avLst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chemeClr val="tx1">
                  <a:lumMod val="95000"/>
                  <a:lumOff val="5000"/>
                </a:schemeClr>
              </a:solidFill>
            </a:rPr>
            <a:t>55%</a:t>
          </a:r>
          <a:r>
            <a:rPr lang="nb-NO" sz="1100" b="1" baseline="0">
              <a:solidFill>
                <a:schemeClr val="tx1">
                  <a:lumMod val="95000"/>
                  <a:lumOff val="5000"/>
                </a:schemeClr>
              </a:solidFill>
            </a:rPr>
            <a:t> reduksjon i 2030</a:t>
          </a:r>
          <a:endParaRPr lang="nb-NO" sz="11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>
    <xdr:from>
      <xdr:col>9</xdr:col>
      <xdr:colOff>1143000</xdr:colOff>
      <xdr:row>19</xdr:row>
      <xdr:rowOff>104775</xdr:rowOff>
    </xdr:from>
    <xdr:to>
      <xdr:col>11</xdr:col>
      <xdr:colOff>464820</xdr:colOff>
      <xdr:row>21</xdr:row>
      <xdr:rowOff>180975</xdr:rowOff>
    </xdr:to>
    <xdr:sp macro="" textlink="">
      <xdr:nvSpPr>
        <xdr:cNvPr id="7" name="Snakkeboble: rektangel 6">
          <a:extLst>
            <a:ext uri="{FF2B5EF4-FFF2-40B4-BE49-F238E27FC236}">
              <a16:creationId xmlns:a16="http://schemas.microsoft.com/office/drawing/2014/main" id="{A89792E8-D5CD-42B7-8D96-E95D613AFD3D}"/>
            </a:ext>
          </a:extLst>
        </xdr:cNvPr>
        <xdr:cNvSpPr/>
      </xdr:nvSpPr>
      <xdr:spPr>
        <a:xfrm>
          <a:off x="12163425" y="3724275"/>
          <a:ext cx="1684020" cy="457200"/>
        </a:xfrm>
        <a:prstGeom prst="wedgeRectCallout">
          <a:avLst>
            <a:gd name="adj1" fmla="val 51065"/>
            <a:gd name="adj2" fmla="val 214126"/>
          </a:avLst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chemeClr val="tx1">
                  <a:lumMod val="95000"/>
                  <a:lumOff val="5000"/>
                </a:schemeClr>
              </a:solidFill>
            </a:rPr>
            <a:t>90% reduksjon i 2050 -lavutslippssamfunn </a:t>
          </a:r>
        </a:p>
      </xdr:txBody>
    </xdr:sp>
    <xdr:clientData/>
  </xdr:twoCellAnchor>
  <xdr:twoCellAnchor>
    <xdr:from>
      <xdr:col>5</xdr:col>
      <xdr:colOff>104775</xdr:colOff>
      <xdr:row>12</xdr:row>
      <xdr:rowOff>66675</xdr:rowOff>
    </xdr:from>
    <xdr:to>
      <xdr:col>5</xdr:col>
      <xdr:colOff>226377</xdr:colOff>
      <xdr:row>13</xdr:row>
      <xdr:rowOff>49452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CB74022B-23CF-F3C0-EC29-8E7A53C82FB2}"/>
            </a:ext>
          </a:extLst>
        </xdr:cNvPr>
        <xdr:cNvSpPr/>
      </xdr:nvSpPr>
      <xdr:spPr>
        <a:xfrm>
          <a:off x="6400800" y="2352675"/>
          <a:ext cx="121602" cy="17327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b-NO" kern="1200"/>
        </a:p>
      </xdr:txBody>
    </xdr:sp>
    <xdr:clientData/>
  </xdr:twoCellAnchor>
  <xdr:twoCellAnchor>
    <xdr:from>
      <xdr:col>7</xdr:col>
      <xdr:colOff>714375</xdr:colOff>
      <xdr:row>20</xdr:row>
      <xdr:rowOff>133350</xdr:rowOff>
    </xdr:from>
    <xdr:to>
      <xdr:col>7</xdr:col>
      <xdr:colOff>835977</xdr:colOff>
      <xdr:row>21</xdr:row>
      <xdr:rowOff>116127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CB74022B-23CF-F3C0-EC29-8E7A53C82FB2}"/>
            </a:ext>
          </a:extLst>
        </xdr:cNvPr>
        <xdr:cNvSpPr/>
      </xdr:nvSpPr>
      <xdr:spPr>
        <a:xfrm>
          <a:off x="9372600" y="3943350"/>
          <a:ext cx="121602" cy="17327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b-NO" kern="1200"/>
        </a:p>
      </xdr:txBody>
    </xdr:sp>
    <xdr:clientData/>
  </xdr:twoCellAnchor>
  <xdr:twoCellAnchor>
    <xdr:from>
      <xdr:col>11</xdr:col>
      <xdr:colOff>476250</xdr:colOff>
      <xdr:row>26</xdr:row>
      <xdr:rowOff>9525</xdr:rowOff>
    </xdr:from>
    <xdr:to>
      <xdr:col>11</xdr:col>
      <xdr:colOff>597852</xdr:colOff>
      <xdr:row>26</xdr:row>
      <xdr:rowOff>182802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CB74022B-23CF-F3C0-EC29-8E7A53C82FB2}"/>
            </a:ext>
          </a:extLst>
        </xdr:cNvPr>
        <xdr:cNvSpPr/>
      </xdr:nvSpPr>
      <xdr:spPr>
        <a:xfrm>
          <a:off x="13858875" y="4962525"/>
          <a:ext cx="121602" cy="17327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b-NO" kern="1200"/>
        </a:p>
      </xdr:txBody>
    </xdr:sp>
    <xdr:clientData/>
  </xdr:twoCellAnchor>
  <xdr:twoCellAnchor>
    <xdr:from>
      <xdr:col>6</xdr:col>
      <xdr:colOff>504825</xdr:colOff>
      <xdr:row>14</xdr:row>
      <xdr:rowOff>0</xdr:rowOff>
    </xdr:from>
    <xdr:to>
      <xdr:col>6</xdr:col>
      <xdr:colOff>626427</xdr:colOff>
      <xdr:row>14</xdr:row>
      <xdr:rowOff>173277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CB74022B-23CF-F3C0-EC29-8E7A53C82FB2}"/>
            </a:ext>
          </a:extLst>
        </xdr:cNvPr>
        <xdr:cNvSpPr/>
      </xdr:nvSpPr>
      <xdr:spPr>
        <a:xfrm>
          <a:off x="7981950" y="2667000"/>
          <a:ext cx="121602" cy="17327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b-NO" kern="1200"/>
        </a:p>
      </xdr:txBody>
    </xdr:sp>
    <xdr:clientData/>
  </xdr:twoCellAnchor>
  <xdr:twoCellAnchor>
    <xdr:from>
      <xdr:col>6</xdr:col>
      <xdr:colOff>342900</xdr:colOff>
      <xdr:row>12</xdr:row>
      <xdr:rowOff>95250</xdr:rowOff>
    </xdr:from>
    <xdr:to>
      <xdr:col>6</xdr:col>
      <xdr:colOff>845370</xdr:colOff>
      <xdr:row>13</xdr:row>
      <xdr:rowOff>181981</xdr:rowOff>
    </xdr:to>
    <xdr:sp macro="" textlink="">
      <xdr:nvSpPr>
        <xdr:cNvPr id="12" name="TekstSylinder 1">
          <a:extLst>
            <a:ext uri="{FF2B5EF4-FFF2-40B4-BE49-F238E27FC236}">
              <a16:creationId xmlns:a16="http://schemas.microsoft.com/office/drawing/2014/main" id="{14026C57-FD87-E82D-93EA-5C9A794C4B83}"/>
            </a:ext>
          </a:extLst>
        </xdr:cNvPr>
        <xdr:cNvSpPr txBox="1"/>
      </xdr:nvSpPr>
      <xdr:spPr>
        <a:xfrm>
          <a:off x="7820025" y="2381250"/>
          <a:ext cx="502470" cy="27723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nb-NO" sz="1100" b="1" kern="1200"/>
            <a:t>2024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ktagder.sharepoint.com/teams/Avdelingforsamfunnplanogmilj_Afk/Shared%20Documents/Analyse%202.0/Statistikk/04.%20Klima/Referansebaner/2026/Referansebaner%202026%20Agder.xlsx" TargetMode="External"/><Relationship Id="rId1" Type="http://schemas.openxmlformats.org/officeDocument/2006/relationships/externalLinkPath" Target="https://iktagder.sharepoint.com/teams/Avdelingforsamfunnplanogmilj_Afk/Shared%20Documents/Analyse%202.0/Statistikk/04.%20Klima/Referansebaner/2026/Referansebaner%202026%20Ag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Oversikt - sektorfordelt Agder"/>
      <sheetName val="Totalutslipp_kladd"/>
      <sheetName val="Totalutslipp_Agder"/>
      <sheetName val="Oversikt - detaljert Agder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sen, Børje" refreshedDate="46065.399920023148" createdVersion="8" refreshedVersion="8" minRefreshableVersion="3" recordCount="52" xr:uid="{ABA9E5DD-B974-4F6B-B26C-0D1BD5FD21B4}">
  <cacheSource type="worksheet">
    <worksheetSource ref="A1:AO53" sheet="Rådata"/>
  </cacheSource>
  <cacheFields count="41">
    <cacheField name="Region" numFmtId="0">
      <sharedItems count="26">
        <s v="Agder"/>
        <s v="Arendal"/>
        <s v="Birkenes"/>
        <s v="Bygland"/>
        <s v="Bykle"/>
        <s v="Evje og Hornnes"/>
        <s v="Farsund"/>
        <s v="Flekkefjord"/>
        <s v="Froland"/>
        <s v="Gjerstad"/>
        <s v="Grimstad"/>
        <s v="Hægebostad"/>
        <s v="Iveland"/>
        <s v="Kristiansand"/>
        <s v="Kvinesdal"/>
        <s v="Lillesand"/>
        <s v="Lindesnes"/>
        <s v="Lyngdal"/>
        <s v="Risør"/>
        <s v="Sirdal"/>
        <s v="Tvedestrand"/>
        <s v="Valle"/>
        <s v="Vegårshei"/>
        <s v="Vennesla"/>
        <s v="Åmli"/>
        <s v="Åseral"/>
      </sharedItems>
    </cacheField>
    <cacheField name="Bane" numFmtId="0">
      <sharedItems count="2">
        <s v="Historisk"/>
        <s v="Målbane"/>
      </sharedItems>
    </cacheField>
    <cacheField name="år 2009" numFmtId="0">
      <sharedItems containsString="0" containsBlank="1" containsNumber="1" containsInteger="1" minValue="5258" maxValue="1778023"/>
    </cacheField>
    <cacheField name="år 2011" numFmtId="0">
      <sharedItems containsString="0" containsBlank="1" containsNumber="1" containsInteger="1" minValue="5691" maxValue="1940854"/>
    </cacheField>
    <cacheField name="år 2013" numFmtId="0">
      <sharedItems containsString="0" containsBlank="1" containsNumber="1" containsInteger="1" minValue="6282" maxValue="1907740"/>
    </cacheField>
    <cacheField name="år 2015" numFmtId="0">
      <sharedItems containsString="0" containsBlank="1" containsNumber="1" containsInteger="1" minValue="5941" maxValue="1910189"/>
    </cacheField>
    <cacheField name="år 2016" numFmtId="0">
      <sharedItems containsString="0" containsBlank="1" containsNumber="1" containsInteger="1" minValue="5700" maxValue="1884896"/>
    </cacheField>
    <cacheField name="år 2017" numFmtId="0">
      <sharedItems containsSemiMixedTypes="0" containsString="0" containsNumber="1" minValue="5553" maxValue="1835098"/>
    </cacheField>
    <cacheField name="år 2018" numFmtId="0">
      <sharedItems containsSemiMixedTypes="0" containsString="0" containsNumber="1" minValue="5225.3729999999996" maxValue="1859828"/>
    </cacheField>
    <cacheField name="år 2019" numFmtId="0">
      <sharedItems containsSemiMixedTypes="0" containsString="0" containsNumber="1" minValue="4917.0759929999995" maxValue="1791476"/>
    </cacheField>
    <cacheField name="år 2020" numFmtId="0">
      <sharedItems containsSemiMixedTypes="0" containsString="0" containsNumber="1" minValue="4626.968509413" maxValue="1797919"/>
    </cacheField>
    <cacheField name="år 2021" numFmtId="0">
      <sharedItems containsSemiMixedTypes="0" containsString="0" containsNumber="1" minValue="4353.9773673576328" maxValue="1823956"/>
    </cacheField>
    <cacheField name="år 2022" numFmtId="0">
      <sharedItems containsSemiMixedTypes="0" containsString="0" containsNumber="1" minValue="4097.0927026835325" maxValue="1813714"/>
    </cacheField>
    <cacheField name="år 2023" numFmtId="0">
      <sharedItems containsSemiMixedTypes="0" containsString="0" containsNumber="1" minValue="3855.3642332252039" maxValue="1648647"/>
    </cacheField>
    <cacheField name="år 2024" numFmtId="0">
      <sharedItems containsSemiMixedTypes="0" containsString="0" containsNumber="1" minValue="3627.8977434649169" maxValue="1650295"/>
    </cacheField>
    <cacheField name="år 2025" numFmtId="0">
      <sharedItems containsString="0" containsBlank="1" containsNumber="1" minValue="3413.8517766004866" maxValue="1128174.2511554076"/>
    </cacheField>
    <cacheField name="år 2026" numFmtId="0">
      <sharedItems containsString="0" containsBlank="1" containsNumber="1" minValue="3212.4345217810578" maxValue="1061611.9703372386"/>
    </cacheField>
    <cacheField name="år 2027" numFmtId="0">
      <sharedItems containsString="0" containsBlank="1" containsNumber="1" minValue="3022.9008849959755" maxValue="998976.86408734159"/>
    </cacheField>
    <cacheField name="år 2028" numFmtId="0">
      <sharedItems containsString="0" containsBlank="1" containsNumber="1" minValue="2844.5497327812132" maxValue="940037.2291061884"/>
    </cacheField>
    <cacheField name="år 2029" numFmtId="0">
      <sharedItems containsString="0" containsBlank="1" containsNumber="1" minValue="2676.7212985471215" maxValue="884575.03258892335"/>
    </cacheField>
    <cacheField name="år 2030" numFmtId="0">
      <sharedItems containsString="0" containsBlank="1" containsNumber="1" minValue="2498.85" maxValue="825794.1"/>
    </cacheField>
    <cacheField name="år 2031" numFmtId="0">
      <sharedItems containsString="0" containsBlank="1" containsNumber="1" minValue="2401.6725000000001" maxValue="793929.1"/>
    </cacheField>
    <cacheField name="år 2032" numFmtId="0">
      <sharedItems containsString="0" containsBlank="1" containsNumber="1" minValue="2304.4950000000003" maxValue="762064.1"/>
    </cacheField>
    <cacheField name="år 2033" numFmtId="0">
      <sharedItems containsString="0" containsBlank="1" containsNumber="1" minValue="2207.3175000000006" maxValue="730199.1"/>
    </cacheField>
    <cacheField name="år 2034" numFmtId="0">
      <sharedItems containsString="0" containsBlank="1" containsNumber="1" minValue="2110.1400000000008" maxValue="698334.1"/>
    </cacheField>
    <cacheField name="år 2035" numFmtId="0">
      <sharedItems containsString="0" containsBlank="1" containsNumber="1" minValue="2012.9625000000008" maxValue="666469.1"/>
    </cacheField>
    <cacheField name="år 2036" numFmtId="0">
      <sharedItems containsString="0" containsBlank="1" containsNumber="1" minValue="1915.7850000000008" maxValue="634604.1"/>
    </cacheField>
    <cacheField name="år 2037" numFmtId="0">
      <sharedItems containsString="0" containsBlank="1" containsNumber="1" minValue="1818.6075000000008" maxValue="602739.1"/>
    </cacheField>
    <cacheField name="år 2038" numFmtId="0">
      <sharedItems containsString="0" containsBlank="1" containsNumber="1" minValue="1721.4300000000007" maxValue="570874.1"/>
    </cacheField>
    <cacheField name="år 2039" numFmtId="0">
      <sharedItems containsString="0" containsBlank="1" containsNumber="1" minValue="1624.2525000000007" maxValue="539009.1"/>
    </cacheField>
    <cacheField name="år 2040" numFmtId="0">
      <sharedItems containsString="0" containsBlank="1" containsNumber="1" minValue="1527.0750000000007" maxValue="507144.1"/>
    </cacheField>
    <cacheField name="år 2041" numFmtId="0">
      <sharedItems containsString="0" containsBlank="1" containsNumber="1" minValue="1429.8975000000007" maxValue="475279.1"/>
    </cacheField>
    <cacheField name="år 2042" numFmtId="0">
      <sharedItems containsString="0" containsBlank="1" containsNumber="1" minValue="1332.7200000000007" maxValue="443414.1"/>
    </cacheField>
    <cacheField name="år 2043" numFmtId="0">
      <sharedItems containsString="0" containsBlank="1" containsNumber="1" minValue="1235.5425000000007" maxValue="411549.1"/>
    </cacheField>
    <cacheField name="år 2044" numFmtId="0">
      <sharedItems containsString="0" containsBlank="1" containsNumber="1" minValue="1138.3650000000007" maxValue="379684.1"/>
    </cacheField>
    <cacheField name="år 2045" numFmtId="0">
      <sharedItems containsString="0" containsBlank="1" containsNumber="1" minValue="1041.1875000000007" maxValue="347819.1"/>
    </cacheField>
    <cacheField name="år 2046" numFmtId="0">
      <sharedItems containsString="0" containsBlank="1" containsNumber="1" minValue="944.01000000000067" maxValue="315954.09999999998"/>
    </cacheField>
    <cacheField name="år 2047" numFmtId="0">
      <sharedItems containsString="0" containsBlank="1" containsNumber="1" minValue="846.83250000000066" maxValue="284089.09999999998"/>
    </cacheField>
    <cacheField name="år 2048" numFmtId="0">
      <sharedItems containsString="0" containsBlank="1" containsNumber="1" minValue="749.65500000000065" maxValue="252224.09999999998"/>
    </cacheField>
    <cacheField name="år 2049" numFmtId="0">
      <sharedItems containsString="0" containsBlank="1" containsNumber="1" minValue="652.47750000000065" maxValue="220359.09999999998"/>
    </cacheField>
    <cacheField name="år 2050" numFmtId="0">
      <sharedItems containsString="0" containsBlank="1" containsNumber="1" minValue="555.30000000000007" maxValue="188494.0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n v="1778023"/>
    <n v="1940854"/>
    <n v="1907740"/>
    <n v="1910189"/>
    <n v="1884896"/>
    <n v="1835098"/>
    <n v="1859828"/>
    <n v="1791476"/>
    <n v="1797919"/>
    <n v="1823956"/>
    <n v="1813714"/>
    <n v="1648647"/>
    <n v="1650295"/>
    <m/>
    <m/>
    <m/>
    <m/>
    <m/>
    <m/>
    <m/>
    <m/>
    <m/>
    <m/>
    <m/>
    <m/>
    <m/>
    <m/>
    <m/>
    <m/>
    <m/>
    <m/>
    <m/>
    <m/>
    <m/>
    <m/>
    <m/>
    <m/>
    <m/>
    <m/>
  </r>
  <r>
    <x v="0"/>
    <x v="1"/>
    <m/>
    <m/>
    <m/>
    <m/>
    <m/>
    <n v="1835097.7214671036"/>
    <n v="1726826.9559005445"/>
    <n v="1624944.1655024125"/>
    <n v="1529072.4597377703"/>
    <n v="1438857.1846132418"/>
    <n v="1353964.6107210605"/>
    <n v="1274080.698688518"/>
    <n v="1198909.9374658954"/>
    <n v="1128174.2511554076"/>
    <n v="1061611.9703372386"/>
    <n v="998976.86408734159"/>
    <n v="940037.2291061884"/>
    <n v="884575.03258892335"/>
    <n v="825794.1"/>
    <n v="793929.1"/>
    <n v="762064.1"/>
    <n v="730199.1"/>
    <n v="698334.1"/>
    <n v="666469.1"/>
    <n v="634604.1"/>
    <n v="602739.1"/>
    <n v="570874.1"/>
    <n v="539009.1"/>
    <n v="507144.1"/>
    <n v="475279.1"/>
    <n v="443414.1"/>
    <n v="411549.1"/>
    <n v="379684.1"/>
    <n v="347819.1"/>
    <n v="315954.09999999998"/>
    <n v="284089.09999999998"/>
    <n v="252224.09999999998"/>
    <n v="220359.09999999998"/>
    <n v="188494.09999999998"/>
  </r>
  <r>
    <x v="1"/>
    <x v="0"/>
    <n v="148504"/>
    <n v="143381"/>
    <n v="142850"/>
    <n v="137839"/>
    <n v="132809"/>
    <n v="125460"/>
    <n v="125281"/>
    <n v="119616"/>
    <n v="121925"/>
    <n v="122273"/>
    <n v="123909"/>
    <n v="117458"/>
    <n v="112167"/>
    <m/>
    <m/>
    <m/>
    <m/>
    <m/>
    <m/>
    <m/>
    <m/>
    <m/>
    <m/>
    <m/>
    <m/>
    <m/>
    <m/>
    <m/>
    <m/>
    <m/>
    <m/>
    <m/>
    <m/>
    <m/>
    <m/>
    <m/>
    <m/>
    <m/>
    <m/>
  </r>
  <r>
    <x v="1"/>
    <x v="1"/>
    <m/>
    <m/>
    <m/>
    <m/>
    <m/>
    <n v="125460"/>
    <n v="118057.86"/>
    <n v="111092.44626"/>
    <n v="104537.99193065999"/>
    <n v="98370.250406751045"/>
    <n v="92566.405632752736"/>
    <n v="87104.98770042033"/>
    <n v="81965.793426095537"/>
    <n v="77129.811613955899"/>
    <n v="72579.152728732501"/>
    <n v="68296.982717737279"/>
    <n v="64267.460737390778"/>
    <n v="60475.680553884726"/>
    <n v="56457"/>
    <n v="54261.45"/>
    <n v="52065.899999999994"/>
    <n v="49870.349999999991"/>
    <n v="47674.799999999988"/>
    <n v="45479.249999999985"/>
    <n v="43283.699999999983"/>
    <n v="41088.14999999998"/>
    <n v="38892.599999999977"/>
    <n v="36697.049999999974"/>
    <n v="34501.499999999971"/>
    <n v="32305.949999999972"/>
    <n v="30110.399999999972"/>
    <n v="27914.849999999973"/>
    <n v="25719.299999999974"/>
    <n v="23523.749999999975"/>
    <n v="21328.199999999975"/>
    <n v="19132.649999999976"/>
    <n v="16937.099999999977"/>
    <n v="14741.549999999977"/>
    <n v="12546"/>
  </r>
  <r>
    <x v="2"/>
    <x v="0"/>
    <n v="31716"/>
    <n v="34184"/>
    <n v="36882"/>
    <n v="40428"/>
    <n v="40504"/>
    <n v="39167"/>
    <n v="41262"/>
    <n v="44379"/>
    <n v="43591"/>
    <n v="47473"/>
    <n v="47152"/>
    <n v="47890"/>
    <n v="38464"/>
    <m/>
    <m/>
    <m/>
    <m/>
    <m/>
    <m/>
    <m/>
    <m/>
    <m/>
    <m/>
    <m/>
    <m/>
    <m/>
    <m/>
    <m/>
    <m/>
    <m/>
    <m/>
    <m/>
    <m/>
    <m/>
    <m/>
    <m/>
    <m/>
    <m/>
    <m/>
  </r>
  <r>
    <x v="2"/>
    <x v="1"/>
    <m/>
    <m/>
    <m/>
    <m/>
    <m/>
    <n v="39167"/>
    <n v="36856.146999999997"/>
    <n v="34681.634327"/>
    <n v="32635.417901706998"/>
    <n v="30709.928245506286"/>
    <n v="28898.042479021417"/>
    <n v="27193.057972759154"/>
    <n v="25588.667552366365"/>
    <n v="24078.936166776752"/>
    <n v="22658.278932936923"/>
    <n v="21321.440475893643"/>
    <n v="20063.475487815918"/>
    <n v="18879.73043403478"/>
    <n v="17625.150000000001"/>
    <n v="16939.727500000001"/>
    <n v="16254.305"/>
    <n v="15568.8825"/>
    <n v="14883.46"/>
    <n v="14198.037499999999"/>
    <n v="13512.614999999998"/>
    <n v="12827.192499999997"/>
    <n v="12141.769999999997"/>
    <n v="11456.347499999996"/>
    <n v="10770.924999999996"/>
    <n v="10085.502499999995"/>
    <n v="9400.0799999999945"/>
    <n v="8714.6574999999939"/>
    <n v="8029.2349999999942"/>
    <n v="7343.8124999999945"/>
    <n v="6658.3899999999949"/>
    <n v="5972.9674999999952"/>
    <n v="5287.5449999999955"/>
    <n v="4602.1224999999959"/>
    <n v="3916.7000000000003"/>
  </r>
  <r>
    <x v="3"/>
    <x v="0"/>
    <n v="10178"/>
    <n v="10565"/>
    <n v="10355"/>
    <n v="10497"/>
    <n v="10283"/>
    <n v="10236"/>
    <n v="10692"/>
    <n v="10005"/>
    <n v="10491"/>
    <n v="10794"/>
    <n v="10586"/>
    <n v="10384"/>
    <n v="10570"/>
    <m/>
    <m/>
    <m/>
    <m/>
    <m/>
    <m/>
    <m/>
    <m/>
    <m/>
    <m/>
    <m/>
    <m/>
    <m/>
    <m/>
    <m/>
    <m/>
    <m/>
    <m/>
    <m/>
    <m/>
    <m/>
    <m/>
    <m/>
    <m/>
    <m/>
    <m/>
  </r>
  <r>
    <x v="3"/>
    <x v="1"/>
    <m/>
    <m/>
    <m/>
    <m/>
    <m/>
    <n v="10236"/>
    <n v="9632.0760000000009"/>
    <n v="9063.7835160000013"/>
    <n v="8529.0202885560011"/>
    <n v="8025.8080915311966"/>
    <n v="7552.2854141308562"/>
    <n v="7106.7005746971354"/>
    <n v="6687.4052407900044"/>
    <n v="6292.8483315833946"/>
    <n v="5921.5702800199742"/>
    <n v="5572.1976334987958"/>
    <n v="5243.4379731223671"/>
    <n v="4934.0751327081471"/>
    <n v="4606.2"/>
    <n v="4427.07"/>
    <n v="4247.9399999999996"/>
    <n v="4068.8099999999995"/>
    <n v="3889.6799999999994"/>
    <n v="3710.5499999999993"/>
    <n v="3531.4199999999992"/>
    <n v="3352.2899999999991"/>
    <n v="3173.1599999999989"/>
    <n v="2994.0299999999988"/>
    <n v="2814.8999999999987"/>
    <n v="2635.7699999999986"/>
    <n v="2456.6399999999985"/>
    <n v="2277.5099999999984"/>
    <n v="2098.3799999999983"/>
    <n v="1919.2499999999982"/>
    <n v="1740.1199999999981"/>
    <n v="1560.989999999998"/>
    <n v="1381.8599999999979"/>
    <n v="1202.7299999999977"/>
    <n v="1023.6"/>
  </r>
  <r>
    <x v="4"/>
    <x v="0"/>
    <n v="6939"/>
    <n v="7462"/>
    <n v="7436"/>
    <n v="7037"/>
    <n v="7546"/>
    <n v="7181"/>
    <n v="7675"/>
    <n v="7206"/>
    <n v="7205"/>
    <n v="7306"/>
    <n v="7389"/>
    <n v="6934"/>
    <n v="7153"/>
    <m/>
    <m/>
    <m/>
    <m/>
    <m/>
    <m/>
    <m/>
    <m/>
    <m/>
    <m/>
    <m/>
    <m/>
    <m/>
    <m/>
    <m/>
    <m/>
    <m/>
    <m/>
    <m/>
    <m/>
    <m/>
    <m/>
    <m/>
    <m/>
    <m/>
    <m/>
  </r>
  <r>
    <x v="4"/>
    <x v="1"/>
    <m/>
    <m/>
    <m/>
    <m/>
    <m/>
    <n v="7181"/>
    <n v="6757.3209999999999"/>
    <n v="6358.6390609999999"/>
    <n v="5983.4793564009997"/>
    <n v="5630.4540743733405"/>
    <n v="5298.2572839853137"/>
    <n v="4985.66010423018"/>
    <n v="4691.5061580805996"/>
    <n v="4414.7072947538445"/>
    <n v="4154.2395643633681"/>
    <n v="3909.1394300659294"/>
    <n v="3678.5002036920396"/>
    <n v="3461.4686916742094"/>
    <n v="3231.4500000000003"/>
    <n v="3105.7825000000003"/>
    <n v="2980.1150000000002"/>
    <n v="2854.4475000000002"/>
    <n v="2728.78"/>
    <n v="2603.1125000000002"/>
    <n v="2477.4450000000002"/>
    <n v="2351.7775000000001"/>
    <n v="2226.11"/>
    <n v="2100.4425000000001"/>
    <n v="1974.7750000000001"/>
    <n v="1849.1075000000001"/>
    <n v="1723.44"/>
    <n v="1597.7725"/>
    <n v="1472.105"/>
    <n v="1346.4375"/>
    <n v="1220.77"/>
    <n v="1095.1025"/>
    <n v="969.43499999999995"/>
    <n v="843.76749999999993"/>
    <n v="718.1"/>
  </r>
  <r>
    <x v="5"/>
    <x v="0"/>
    <n v="23564"/>
    <n v="21547"/>
    <n v="20135"/>
    <n v="20125"/>
    <n v="20079"/>
    <n v="19609"/>
    <n v="19771"/>
    <n v="18404"/>
    <n v="18264"/>
    <n v="19059"/>
    <n v="19021"/>
    <n v="18488"/>
    <n v="18320"/>
    <m/>
    <m/>
    <m/>
    <m/>
    <m/>
    <m/>
    <m/>
    <m/>
    <m/>
    <m/>
    <m/>
    <m/>
    <m/>
    <m/>
    <m/>
    <m/>
    <m/>
    <m/>
    <m/>
    <m/>
    <m/>
    <m/>
    <m/>
    <m/>
    <m/>
    <m/>
  </r>
  <r>
    <x v="5"/>
    <x v="1"/>
    <m/>
    <m/>
    <m/>
    <m/>
    <m/>
    <n v="19609"/>
    <n v="18452.069"/>
    <n v="17363.396928999999"/>
    <n v="16338.956510188998"/>
    <n v="15374.958076087847"/>
    <n v="14467.835549598663"/>
    <n v="13614.233252172342"/>
    <n v="12810.993490294173"/>
    <n v="12055.144874366817"/>
    <n v="11343.891326779174"/>
    <n v="10674.601738499203"/>
    <n v="10044.800235927751"/>
    <n v="9452.1570220080139"/>
    <n v="8824.0500000000011"/>
    <n v="8480.8925000000017"/>
    <n v="8137.7350000000015"/>
    <n v="7794.5775000000012"/>
    <n v="7451.420000000001"/>
    <n v="7108.2625000000007"/>
    <n v="6765.1050000000005"/>
    <n v="6421.9475000000002"/>
    <n v="6078.79"/>
    <n v="5735.6324999999997"/>
    <n v="5392.4749999999995"/>
    <n v="5049.3174999999992"/>
    <n v="4706.1599999999989"/>
    <n v="4363.0024999999987"/>
    <n v="4019.8449999999984"/>
    <n v="3676.6874999999982"/>
    <n v="3333.5299999999979"/>
    <n v="2990.3724999999977"/>
    <n v="2647.2149999999974"/>
    <n v="2304.0574999999972"/>
    <n v="1960.9"/>
  </r>
  <r>
    <x v="6"/>
    <x v="0"/>
    <n v="242675"/>
    <n v="246841"/>
    <n v="263168"/>
    <n v="255661"/>
    <n v="249854"/>
    <n v="247655"/>
    <n v="258709"/>
    <n v="258341"/>
    <n v="264020"/>
    <n v="262469"/>
    <n v="231752"/>
    <n v="196021"/>
    <n v="199713"/>
    <m/>
    <m/>
    <m/>
    <m/>
    <m/>
    <m/>
    <m/>
    <m/>
    <m/>
    <m/>
    <m/>
    <m/>
    <m/>
    <m/>
    <m/>
    <m/>
    <m/>
    <m/>
    <m/>
    <m/>
    <m/>
    <m/>
    <m/>
    <m/>
    <m/>
    <m/>
  </r>
  <r>
    <x v="6"/>
    <x v="1"/>
    <m/>
    <m/>
    <m/>
    <m/>
    <m/>
    <n v="247655"/>
    <n v="233043.35500000001"/>
    <n v="219293.797055"/>
    <n v="206355.46302875501"/>
    <n v="194180.49071005845"/>
    <n v="182723.84175816501"/>
    <n v="171943.13509443327"/>
    <n v="161798.4901238617"/>
    <n v="152252.37920655386"/>
    <n v="143269.48883336718"/>
    <n v="134816.58899219852"/>
    <n v="126862.41024165881"/>
    <n v="119377.52803740095"/>
    <n v="111444.75"/>
    <n v="107110.78750000001"/>
    <n v="102776.82500000001"/>
    <n v="98442.862500000017"/>
    <n v="94108.900000000023"/>
    <n v="89774.937500000029"/>
    <n v="85440.975000000035"/>
    <n v="81107.012500000041"/>
    <n v="76773.050000000047"/>
    <n v="72439.087500000052"/>
    <n v="68105.125000000058"/>
    <n v="63771.162500000057"/>
    <n v="59437.200000000055"/>
    <n v="55103.237500000054"/>
    <n v="50769.275000000052"/>
    <n v="46435.312500000051"/>
    <n v="42101.350000000049"/>
    <n v="37767.387500000048"/>
    <n v="33433.425000000047"/>
    <n v="29099.462500000045"/>
    <n v="24765.5"/>
  </r>
  <r>
    <x v="7"/>
    <x v="0"/>
    <n v="50026"/>
    <n v="51708"/>
    <n v="51641"/>
    <n v="51006"/>
    <n v="49530"/>
    <n v="46664"/>
    <n v="46695"/>
    <n v="43357"/>
    <n v="44340"/>
    <n v="46506"/>
    <n v="45640"/>
    <n v="43759"/>
    <n v="45386"/>
    <m/>
    <m/>
    <m/>
    <m/>
    <m/>
    <m/>
    <m/>
    <m/>
    <m/>
    <m/>
    <m/>
    <m/>
    <m/>
    <m/>
    <m/>
    <m/>
    <m/>
    <m/>
    <m/>
    <m/>
    <m/>
    <m/>
    <m/>
    <m/>
    <m/>
    <m/>
  </r>
  <r>
    <x v="7"/>
    <x v="1"/>
    <m/>
    <m/>
    <m/>
    <m/>
    <m/>
    <n v="46664"/>
    <n v="43910.824000000001"/>
    <n v="41320.085383999998"/>
    <n v="38882.200346343998"/>
    <n v="36588.150525909703"/>
    <n v="34429.449644881031"/>
    <n v="32398.11211583305"/>
    <n v="30486.6235009989"/>
    <n v="28687.912714439964"/>
    <n v="26995.325864288006"/>
    <n v="25402.601638295015"/>
    <n v="23903.848141635608"/>
    <n v="22493.521101279108"/>
    <n v="20998.799999999999"/>
    <n v="20182.18"/>
    <n v="19365.560000000001"/>
    <n v="18548.940000000002"/>
    <n v="17732.320000000003"/>
    <n v="16915.700000000004"/>
    <n v="16099.080000000005"/>
    <n v="15282.460000000006"/>
    <n v="14465.840000000007"/>
    <n v="13649.220000000008"/>
    <n v="12832.600000000009"/>
    <n v="12015.98000000001"/>
    <n v="11199.360000000011"/>
    <n v="10382.740000000013"/>
    <n v="9566.1200000000135"/>
    <n v="8749.5000000000146"/>
    <n v="7932.8800000000147"/>
    <n v="7116.2600000000148"/>
    <n v="6299.6400000000149"/>
    <n v="5483.020000000015"/>
    <n v="4666.4000000000005"/>
  </r>
  <r>
    <x v="8"/>
    <x v="0"/>
    <n v="17579"/>
    <n v="16807"/>
    <n v="17311"/>
    <n v="16407"/>
    <n v="15832"/>
    <n v="15499"/>
    <n v="17549"/>
    <n v="16299"/>
    <n v="16912"/>
    <n v="17641"/>
    <n v="17616"/>
    <n v="16926"/>
    <n v="16512"/>
    <m/>
    <m/>
    <m/>
    <m/>
    <m/>
    <m/>
    <m/>
    <m/>
    <m/>
    <m/>
    <m/>
    <m/>
    <m/>
    <m/>
    <m/>
    <m/>
    <m/>
    <m/>
    <m/>
    <m/>
    <m/>
    <m/>
    <m/>
    <m/>
    <m/>
    <m/>
  </r>
  <r>
    <x v="8"/>
    <x v="1"/>
    <m/>
    <m/>
    <m/>
    <m/>
    <m/>
    <n v="15499"/>
    <n v="14584.558999999999"/>
    <n v="13724.070018999999"/>
    <n v="12914.349887879"/>
    <n v="12152.403244494139"/>
    <n v="11435.411453068984"/>
    <n v="10760.722177337913"/>
    <n v="10125.839568874977"/>
    <n v="9528.4150343113542"/>
    <n v="8966.2385472869846"/>
    <n v="8437.2304729970529"/>
    <n v="7939.433875090227"/>
    <n v="7471.0072764599036"/>
    <n v="6974.55"/>
    <n v="6703.3175000000001"/>
    <n v="6432.085"/>
    <n v="6160.8525"/>
    <n v="5889.62"/>
    <n v="5618.3874999999998"/>
    <n v="5347.1549999999997"/>
    <n v="5075.9224999999997"/>
    <n v="4804.6899999999996"/>
    <n v="4533.4574999999995"/>
    <n v="4262.2249999999995"/>
    <n v="3990.9924999999994"/>
    <n v="3719.7599999999993"/>
    <n v="3448.5274999999992"/>
    <n v="3177.2949999999992"/>
    <n v="2906.0624999999991"/>
    <n v="2634.829999999999"/>
    <n v="2363.5974999999989"/>
    <n v="2092.3649999999989"/>
    <n v="1821.1324999999988"/>
    <n v="1549.9"/>
  </r>
  <r>
    <x v="9"/>
    <x v="0"/>
    <n v="19492"/>
    <n v="19703"/>
    <n v="19768"/>
    <n v="20587"/>
    <n v="20164"/>
    <n v="18985"/>
    <n v="20495"/>
    <n v="19509"/>
    <n v="19394"/>
    <n v="19734"/>
    <n v="19344"/>
    <n v="19008"/>
    <n v="17752"/>
    <m/>
    <m/>
    <m/>
    <m/>
    <m/>
    <m/>
    <m/>
    <m/>
    <m/>
    <m/>
    <m/>
    <m/>
    <m/>
    <m/>
    <m/>
    <m/>
    <m/>
    <m/>
    <m/>
    <m/>
    <m/>
    <m/>
    <m/>
    <m/>
    <m/>
    <m/>
  </r>
  <r>
    <x v="9"/>
    <x v="1"/>
    <m/>
    <m/>
    <m/>
    <m/>
    <m/>
    <n v="18985"/>
    <n v="17864.884999999998"/>
    <n v="16810.856785"/>
    <n v="15819.016234684999"/>
    <n v="14885.694276838585"/>
    <n v="14007.438314505109"/>
    <n v="13180.999453949307"/>
    <n v="12403.320486166298"/>
    <n v="11671.524577482487"/>
    <n v="10982.904627411021"/>
    <n v="10334.91325439377"/>
    <n v="9725.1533723845387"/>
    <n v="9151.3693234138518"/>
    <n v="8543.25"/>
    <n v="8211.0125000000007"/>
    <n v="7878.7750000000005"/>
    <n v="7546.5375000000004"/>
    <n v="7214.3"/>
    <n v="6882.0625"/>
    <n v="6549.8249999999998"/>
    <n v="6217.5874999999996"/>
    <n v="5885.3499999999995"/>
    <n v="5553.1124999999993"/>
    <n v="5220.8749999999991"/>
    <n v="4888.6374999999989"/>
    <n v="4556.3999999999987"/>
    <n v="4224.1624999999985"/>
    <n v="3891.9249999999984"/>
    <n v="3559.6874999999982"/>
    <n v="3227.449999999998"/>
    <n v="2895.2124999999978"/>
    <n v="2562.9749999999976"/>
    <n v="2230.7374999999975"/>
    <n v="1898.5"/>
  </r>
  <r>
    <x v="10"/>
    <x v="0"/>
    <n v="74243"/>
    <n v="74371"/>
    <n v="70565"/>
    <n v="67472"/>
    <n v="71936"/>
    <n v="66110"/>
    <n v="65933"/>
    <n v="62783"/>
    <n v="64393"/>
    <n v="66978"/>
    <n v="66156"/>
    <n v="64890"/>
    <n v="62223"/>
    <m/>
    <m/>
    <m/>
    <m/>
    <m/>
    <m/>
    <m/>
    <m/>
    <m/>
    <m/>
    <m/>
    <m/>
    <m/>
    <m/>
    <m/>
    <m/>
    <m/>
    <m/>
    <m/>
    <m/>
    <m/>
    <m/>
    <m/>
    <m/>
    <m/>
    <m/>
  </r>
  <r>
    <x v="10"/>
    <x v="1"/>
    <m/>
    <m/>
    <m/>
    <m/>
    <m/>
    <n v="66110"/>
    <n v="62209.51"/>
    <n v="58539.148910000004"/>
    <n v="55085.339124310005"/>
    <n v="51835.304115975712"/>
    <n v="48777.021173133144"/>
    <n v="45899.17692391829"/>
    <n v="43191.125485407108"/>
    <n v="40642.849081768087"/>
    <n v="38244.920985943769"/>
    <n v="35988.470647773087"/>
    <n v="33865.150879554472"/>
    <n v="31867.106977660758"/>
    <n v="29749.5"/>
    <n v="28592.575000000001"/>
    <n v="27435.65"/>
    <n v="26278.725000000002"/>
    <n v="25121.800000000003"/>
    <n v="23964.875000000004"/>
    <n v="22807.950000000004"/>
    <n v="21651.025000000005"/>
    <n v="20494.100000000006"/>
    <n v="19337.175000000007"/>
    <n v="18180.250000000007"/>
    <n v="17023.325000000008"/>
    <n v="15866.400000000009"/>
    <n v="14709.475000000009"/>
    <n v="13552.55000000001"/>
    <n v="12395.625000000011"/>
    <n v="11238.700000000012"/>
    <n v="10081.775000000012"/>
    <n v="8924.8500000000131"/>
    <n v="7767.9250000000129"/>
    <n v="6611"/>
  </r>
  <r>
    <x v="11"/>
    <x v="0"/>
    <n v="15488"/>
    <n v="15416"/>
    <n v="15533"/>
    <n v="16017"/>
    <n v="15711"/>
    <n v="15854"/>
    <n v="16501"/>
    <n v="16609"/>
    <n v="16866"/>
    <n v="17184"/>
    <n v="17502"/>
    <n v="16690"/>
    <n v="17431"/>
    <m/>
    <m/>
    <m/>
    <m/>
    <m/>
    <m/>
    <m/>
    <m/>
    <m/>
    <m/>
    <m/>
    <m/>
    <m/>
    <m/>
    <m/>
    <m/>
    <m/>
    <m/>
    <m/>
    <m/>
    <m/>
    <m/>
    <m/>
    <m/>
    <m/>
    <m/>
  </r>
  <r>
    <x v="11"/>
    <x v="1"/>
    <m/>
    <m/>
    <m/>
    <m/>
    <m/>
    <n v="15854"/>
    <n v="14918.614"/>
    <n v="14038.415773999999"/>
    <n v="13210.149243333999"/>
    <n v="12430.750437977293"/>
    <n v="11697.336162136633"/>
    <n v="11007.193328570571"/>
    <n v="10357.768922184907"/>
    <n v="9746.6605557759976"/>
    <n v="9171.6075829852143"/>
    <n v="8630.4827355890866"/>
    <n v="8121.2842541893306"/>
    <n v="7642.1284831921603"/>
    <n v="7134.3"/>
    <n v="6856.8550000000005"/>
    <n v="6579.4100000000008"/>
    <n v="6301.9650000000011"/>
    <n v="6024.5200000000013"/>
    <n v="5747.0750000000016"/>
    <n v="5469.6300000000019"/>
    <n v="5192.1850000000022"/>
    <n v="4914.7400000000025"/>
    <n v="4637.2950000000028"/>
    <n v="4359.8500000000031"/>
    <n v="4082.4050000000029"/>
    <n v="3804.9600000000028"/>
    <n v="3527.5150000000026"/>
    <n v="3250.0700000000024"/>
    <n v="2972.6250000000023"/>
    <n v="2695.1800000000021"/>
    <n v="2417.7350000000019"/>
    <n v="2140.2900000000018"/>
    <n v="1862.8450000000018"/>
    <n v="1585.4"/>
  </r>
  <r>
    <x v="12"/>
    <x v="0"/>
    <n v="5258"/>
    <n v="5691"/>
    <n v="6385"/>
    <n v="6080"/>
    <n v="5761"/>
    <n v="5623"/>
    <n v="5760"/>
    <n v="5290"/>
    <n v="5685"/>
    <n v="6008"/>
    <n v="5752"/>
    <n v="5665"/>
    <n v="5702"/>
    <m/>
    <m/>
    <m/>
    <m/>
    <m/>
    <m/>
    <m/>
    <m/>
    <m/>
    <m/>
    <m/>
    <m/>
    <m/>
    <m/>
    <m/>
    <m/>
    <m/>
    <m/>
    <m/>
    <m/>
    <m/>
    <m/>
    <m/>
    <m/>
    <m/>
    <m/>
  </r>
  <r>
    <x v="12"/>
    <x v="1"/>
    <m/>
    <m/>
    <m/>
    <m/>
    <m/>
    <n v="5623"/>
    <n v="5291.2430000000004"/>
    <n v="4979.059663"/>
    <n v="4685.2951428830002"/>
    <n v="4408.8627294529033"/>
    <n v="4148.7398284151823"/>
    <n v="3903.9641785386866"/>
    <n v="3673.6302920049043"/>
    <n v="3456.886104776615"/>
    <n v="3252.9298245947948"/>
    <n v="3061.0069649437019"/>
    <n v="2880.4075540120234"/>
    <n v="2710.4635083253143"/>
    <n v="2530.35"/>
    <n v="2431.9474999999998"/>
    <n v="2333.5449999999996"/>
    <n v="2235.1424999999995"/>
    <n v="2136.7399999999993"/>
    <n v="2038.3374999999994"/>
    <n v="1939.9349999999995"/>
    <n v="1841.5324999999996"/>
    <n v="1743.1299999999997"/>
    <n v="1644.7274999999997"/>
    <n v="1546.3249999999998"/>
    <n v="1447.9224999999999"/>
    <n v="1349.52"/>
    <n v="1251.1175000000001"/>
    <n v="1152.7150000000001"/>
    <n v="1054.3125000000002"/>
    <n v="955.9100000000002"/>
    <n v="857.50750000000016"/>
    <n v="759.10500000000013"/>
    <n v="660.7025000000001"/>
    <n v="562.30000000000007"/>
  </r>
  <r>
    <x v="13"/>
    <x v="0"/>
    <n v="405413"/>
    <n v="490777"/>
    <n v="463047"/>
    <n v="481459"/>
    <n v="461124"/>
    <n v="440480"/>
    <n v="455778"/>
    <n v="432508"/>
    <n v="396435"/>
    <n v="412893"/>
    <n v="424597"/>
    <n v="376929"/>
    <n v="381897"/>
    <m/>
    <m/>
    <m/>
    <m/>
    <m/>
    <m/>
    <m/>
    <m/>
    <m/>
    <m/>
    <m/>
    <m/>
    <m/>
    <m/>
    <m/>
    <m/>
    <m/>
    <m/>
    <m/>
    <m/>
    <m/>
    <m/>
    <m/>
    <m/>
    <m/>
    <m/>
  </r>
  <r>
    <x v="13"/>
    <x v="1"/>
    <m/>
    <m/>
    <m/>
    <m/>
    <m/>
    <n v="440480"/>
    <n v="414491.68"/>
    <n v="390036.67087999999"/>
    <n v="367024.50729808002"/>
    <n v="345370.0613674933"/>
    <n v="324993.22774681117"/>
    <n v="305818.62730974931"/>
    <n v="287775.32829847408"/>
    <n v="270796.5839288641"/>
    <n v="254819.5854770611"/>
    <n v="239785.2299339145"/>
    <n v="225637.90136781355"/>
    <n v="212325.26518711256"/>
    <n v="198216"/>
    <n v="190507.6"/>
    <n v="182799.2"/>
    <n v="175090.80000000002"/>
    <n v="167382.40000000002"/>
    <n v="159674.00000000003"/>
    <n v="151965.60000000003"/>
    <n v="144257.20000000004"/>
    <n v="136548.80000000005"/>
    <n v="128840.40000000005"/>
    <n v="121132.00000000006"/>
    <n v="113423.60000000006"/>
    <n v="105715.20000000007"/>
    <n v="98006.800000000076"/>
    <n v="90298.400000000081"/>
    <n v="82590.000000000087"/>
    <n v="74881.600000000093"/>
    <n v="67173.200000000099"/>
    <n v="59464.800000000097"/>
    <n v="51756.400000000096"/>
    <n v="44048"/>
  </r>
  <r>
    <x v="14"/>
    <x v="0"/>
    <n v="206603"/>
    <n v="259986"/>
    <n v="259107"/>
    <n v="261331"/>
    <n v="267429"/>
    <n v="263280"/>
    <n v="248316"/>
    <n v="245044"/>
    <n v="276193"/>
    <n v="272118"/>
    <n v="279017"/>
    <n v="257919"/>
    <n v="282387"/>
    <m/>
    <m/>
    <m/>
    <m/>
    <m/>
    <m/>
    <m/>
    <m/>
    <m/>
    <m/>
    <m/>
    <m/>
    <m/>
    <m/>
    <m/>
    <m/>
    <m/>
    <m/>
    <m/>
    <m/>
    <m/>
    <m/>
    <m/>
    <m/>
    <m/>
    <m/>
  </r>
  <r>
    <x v="14"/>
    <x v="1"/>
    <m/>
    <m/>
    <m/>
    <m/>
    <m/>
    <n v="263280"/>
    <n v="247746.48"/>
    <n v="233129.43768"/>
    <n v="219374.80085688"/>
    <n v="206431.68760632409"/>
    <n v="194252.21803755098"/>
    <n v="182791.33717333546"/>
    <n v="172006.64828010867"/>
    <n v="161858.25603158225"/>
    <n v="152308.61892571888"/>
    <n v="143322.41040910146"/>
    <n v="134866.38819496447"/>
    <n v="126909.27129146157"/>
    <n v="118476"/>
    <n v="113868.6"/>
    <n v="109261.20000000001"/>
    <n v="104653.80000000002"/>
    <n v="100046.40000000002"/>
    <n v="95439.000000000029"/>
    <n v="90831.600000000035"/>
    <n v="86224.200000000041"/>
    <n v="81616.800000000047"/>
    <n v="77009.400000000052"/>
    <n v="72402.000000000058"/>
    <n v="67794.600000000064"/>
    <n v="63187.200000000063"/>
    <n v="58579.800000000061"/>
    <n v="53972.40000000006"/>
    <n v="49365.000000000058"/>
    <n v="44757.600000000057"/>
    <n v="40150.200000000055"/>
    <n v="35542.800000000054"/>
    <n v="30935.400000000052"/>
    <n v="26328"/>
  </r>
  <r>
    <x v="15"/>
    <x v="0"/>
    <n v="110485"/>
    <n v="131810"/>
    <n v="120828"/>
    <n v="116788"/>
    <n v="119442"/>
    <n v="129689"/>
    <n v="124396"/>
    <n v="112669"/>
    <n v="108153"/>
    <n v="111390"/>
    <n v="104432"/>
    <n v="64196"/>
    <n v="63815"/>
    <m/>
    <m/>
    <m/>
    <m/>
    <m/>
    <m/>
    <m/>
    <m/>
    <m/>
    <m/>
    <m/>
    <m/>
    <m/>
    <m/>
    <m/>
    <m/>
    <m/>
    <m/>
    <m/>
    <m/>
    <m/>
    <m/>
    <m/>
    <m/>
    <m/>
    <m/>
  </r>
  <r>
    <x v="15"/>
    <x v="1"/>
    <m/>
    <m/>
    <m/>
    <m/>
    <m/>
    <n v="129689"/>
    <n v="122037.349"/>
    <n v="114837.145409"/>
    <n v="108061.75382986901"/>
    <n v="101686.11035390674"/>
    <n v="95686.62984302624"/>
    <n v="90041.118682287692"/>
    <n v="84728.69268003272"/>
    <n v="79729.699811910788"/>
    <n v="75025.647523008054"/>
    <n v="70599.134319150573"/>
    <n v="66433.785394320686"/>
    <n v="62514.192056055763"/>
    <n v="58360.05"/>
    <n v="56090.4925"/>
    <n v="53820.934999999998"/>
    <n v="51551.377499999995"/>
    <n v="49281.819999999992"/>
    <n v="47012.26249999999"/>
    <n v="44742.704999999987"/>
    <n v="42473.147499999985"/>
    <n v="40203.589999999982"/>
    <n v="37934.032499999979"/>
    <n v="35664.474999999977"/>
    <n v="33394.917499999974"/>
    <n v="31125.359999999975"/>
    <n v="28855.802499999976"/>
    <n v="26586.244999999977"/>
    <n v="24316.687499999978"/>
    <n v="22047.129999999979"/>
    <n v="19777.57249999998"/>
    <n v="17508.014999999981"/>
    <n v="15238.457499999982"/>
    <n v="12968.900000000001"/>
  </r>
  <r>
    <x v="16"/>
    <x v="0"/>
    <n v="152936"/>
    <n v="149536"/>
    <n v="151857"/>
    <n v="153007"/>
    <n v="155188"/>
    <n v="149261"/>
    <n v="156893"/>
    <n v="151902"/>
    <n v="145117"/>
    <n v="153088"/>
    <n v="162185"/>
    <n v="162697"/>
    <n v="158349"/>
    <m/>
    <m/>
    <m/>
    <m/>
    <m/>
    <m/>
    <m/>
    <m/>
    <m/>
    <m/>
    <m/>
    <m/>
    <m/>
    <m/>
    <m/>
    <m/>
    <m/>
    <m/>
    <m/>
    <m/>
    <m/>
    <m/>
    <m/>
    <m/>
    <m/>
    <m/>
  </r>
  <r>
    <x v="16"/>
    <x v="1"/>
    <m/>
    <m/>
    <m/>
    <m/>
    <m/>
    <n v="149261"/>
    <n v="140454.601"/>
    <n v="132167.779541"/>
    <n v="124369.880548081"/>
    <n v="117032.05759574422"/>
    <n v="110127.16619759532"/>
    <n v="103629.6633919372"/>
    <n v="97515.513251812896"/>
    <n v="91762.097969955939"/>
    <n v="86348.134189728546"/>
    <n v="81253.594272534567"/>
    <n v="76459.63221045502"/>
    <n v="71948.513910038178"/>
    <n v="67167.45"/>
    <n v="64555.3825"/>
    <n v="61943.315000000002"/>
    <n v="59331.247500000005"/>
    <n v="56719.180000000008"/>
    <n v="54107.11250000001"/>
    <n v="51495.045000000013"/>
    <n v="48882.977500000015"/>
    <n v="46270.910000000018"/>
    <n v="43658.842500000021"/>
    <n v="41046.775000000023"/>
    <n v="38434.707500000026"/>
    <n v="35822.640000000029"/>
    <n v="33210.572500000031"/>
    <n v="30598.50500000003"/>
    <n v="27986.437500000029"/>
    <n v="25374.370000000028"/>
    <n v="22762.302500000027"/>
    <n v="20150.235000000026"/>
    <n v="17538.167500000025"/>
    <n v="14926.1"/>
  </r>
  <r>
    <x v="17"/>
    <x v="0"/>
    <n v="62070"/>
    <n v="61784"/>
    <n v="64150"/>
    <n v="63465"/>
    <n v="63333"/>
    <n v="58205"/>
    <n v="57527"/>
    <n v="54750"/>
    <n v="70590"/>
    <n v="60495"/>
    <n v="57546"/>
    <n v="57031"/>
    <n v="55559"/>
    <m/>
    <m/>
    <m/>
    <m/>
    <m/>
    <m/>
    <m/>
    <m/>
    <m/>
    <m/>
    <m/>
    <m/>
    <m/>
    <m/>
    <m/>
    <m/>
    <m/>
    <m/>
    <m/>
    <m/>
    <m/>
    <m/>
    <m/>
    <m/>
    <m/>
    <m/>
  </r>
  <r>
    <x v="17"/>
    <x v="1"/>
    <m/>
    <m/>
    <m/>
    <m/>
    <m/>
    <n v="58205"/>
    <n v="54770.904999999999"/>
    <n v="51539.421604999996"/>
    <n v="48498.595730304995"/>
    <n v="45637.178582216999"/>
    <n v="42944.585045866195"/>
    <n v="40410.854528160089"/>
    <n v="38026.614110998642"/>
    <n v="35783.043878449724"/>
    <n v="33671.844289621193"/>
    <n v="31685.205476533542"/>
    <n v="29815.778353418063"/>
    <n v="28056.647430566398"/>
    <n v="26192.25"/>
    <n v="25173.662499999999"/>
    <n v="24155.074999999997"/>
    <n v="23136.487499999996"/>
    <n v="22117.899999999994"/>
    <n v="21099.312499999993"/>
    <n v="20080.724999999991"/>
    <n v="19062.13749999999"/>
    <n v="18043.549999999988"/>
    <n v="17024.962499999987"/>
    <n v="16006.374999999987"/>
    <n v="14987.787499999988"/>
    <n v="13969.199999999988"/>
    <n v="12950.612499999988"/>
    <n v="11932.024999999989"/>
    <n v="10913.437499999989"/>
    <n v="9894.8499999999894"/>
    <n v="8876.2624999999898"/>
    <n v="7857.6749999999902"/>
    <n v="6839.0874999999905"/>
    <n v="5820.5"/>
  </r>
  <r>
    <x v="18"/>
    <x v="0"/>
    <n v="27499"/>
    <n v="26727"/>
    <n v="25893"/>
    <n v="24966"/>
    <n v="24514"/>
    <n v="24924"/>
    <n v="25260"/>
    <n v="23856"/>
    <n v="25502"/>
    <n v="25871"/>
    <n v="25448"/>
    <n v="22824"/>
    <n v="21956"/>
    <m/>
    <m/>
    <m/>
    <m/>
    <m/>
    <m/>
    <m/>
    <m/>
    <m/>
    <m/>
    <m/>
    <m/>
    <m/>
    <m/>
    <m/>
    <m/>
    <m/>
    <m/>
    <m/>
    <m/>
    <m/>
    <m/>
    <m/>
    <m/>
    <m/>
    <m/>
  </r>
  <r>
    <x v="18"/>
    <x v="1"/>
    <m/>
    <m/>
    <m/>
    <m/>
    <m/>
    <n v="24924"/>
    <n v="23453.484"/>
    <n v="22069.728444"/>
    <n v="20767.614465803999"/>
    <n v="19542.325212321564"/>
    <n v="18389.328024794591"/>
    <n v="17304.357671331709"/>
    <n v="16283.400568723138"/>
    <n v="15322.679935168473"/>
    <n v="14418.641818993534"/>
    <n v="13567.941951672916"/>
    <n v="12767.433376524214"/>
    <n v="12014.154807309285"/>
    <n v="11215.800000000001"/>
    <n v="10779.630000000001"/>
    <n v="10343.460000000001"/>
    <n v="9907.2900000000009"/>
    <n v="9471.1200000000008"/>
    <n v="9034.9500000000007"/>
    <n v="8598.7800000000007"/>
    <n v="8162.6100000000006"/>
    <n v="7726.4400000000005"/>
    <n v="7290.27"/>
    <n v="6854.1"/>
    <n v="6417.93"/>
    <n v="5981.76"/>
    <n v="5545.59"/>
    <n v="5109.42"/>
    <n v="4673.25"/>
    <n v="4237.08"/>
    <n v="3800.91"/>
    <n v="3364.74"/>
    <n v="2928.5699999999997"/>
    <n v="2492.4"/>
  </r>
  <r>
    <x v="19"/>
    <x v="0"/>
    <n v="14922"/>
    <n v="14534"/>
    <n v="15411"/>
    <n v="16143"/>
    <n v="17290"/>
    <n v="16100"/>
    <n v="15654"/>
    <n v="14931"/>
    <n v="15616"/>
    <n v="15789"/>
    <n v="15616"/>
    <n v="15293"/>
    <n v="15111"/>
    <m/>
    <m/>
    <m/>
    <m/>
    <m/>
    <m/>
    <m/>
    <m/>
    <m/>
    <m/>
    <m/>
    <m/>
    <m/>
    <m/>
    <m/>
    <m/>
    <m/>
    <m/>
    <m/>
    <m/>
    <m/>
    <m/>
    <m/>
    <m/>
    <m/>
    <m/>
  </r>
  <r>
    <x v="19"/>
    <x v="1"/>
    <m/>
    <m/>
    <m/>
    <m/>
    <m/>
    <n v="16100"/>
    <n v="15150.1"/>
    <n v="14256.2441"/>
    <n v="13415.125698100001"/>
    <n v="12623.6332819121"/>
    <n v="11878.838918279285"/>
    <n v="11177.987422100807"/>
    <n v="10518.48616419686"/>
    <n v="9897.8954805092453"/>
    <n v="9313.9196471592004"/>
    <n v="8764.3983879768075"/>
    <n v="8247.2988830861759"/>
    <n v="7760.7082489840914"/>
    <n v="7245"/>
    <n v="6963.25"/>
    <n v="6681.5"/>
    <n v="6399.75"/>
    <n v="6118"/>
    <n v="5836.25"/>
    <n v="5554.5"/>
    <n v="5272.75"/>
    <n v="4991"/>
    <n v="4709.25"/>
    <n v="4427.5"/>
    <n v="4145.75"/>
    <n v="3864"/>
    <n v="3582.25"/>
    <n v="3300.5"/>
    <n v="3018.75"/>
    <n v="2737"/>
    <n v="2455.25"/>
    <n v="2173.5"/>
    <n v="1891.75"/>
    <n v="1610"/>
  </r>
  <r>
    <x v="20"/>
    <x v="0"/>
    <n v="37151"/>
    <n v="37679"/>
    <n v="37265"/>
    <n v="37043"/>
    <n v="36462"/>
    <n v="34061"/>
    <n v="36089"/>
    <n v="35506"/>
    <n v="34135"/>
    <n v="34938"/>
    <n v="34673"/>
    <n v="33571"/>
    <n v="33616"/>
    <m/>
    <m/>
    <m/>
    <m/>
    <m/>
    <m/>
    <m/>
    <m/>
    <m/>
    <m/>
    <m/>
    <m/>
    <m/>
    <m/>
    <m/>
    <m/>
    <m/>
    <m/>
    <m/>
    <m/>
    <m/>
    <m/>
    <m/>
    <m/>
    <m/>
    <m/>
  </r>
  <r>
    <x v="20"/>
    <x v="1"/>
    <m/>
    <m/>
    <m/>
    <m/>
    <m/>
    <n v="34061"/>
    <n v="32051.401000000002"/>
    <n v="30160.368341000001"/>
    <n v="28380.906608881"/>
    <n v="26706.433118957022"/>
    <n v="25130.753564938557"/>
    <n v="23648.039104607182"/>
    <n v="22252.804797435358"/>
    <n v="20939.889314386674"/>
    <n v="19704.435844837859"/>
    <n v="18541.874129992426"/>
    <n v="17447.903556322872"/>
    <n v="16418.477246499824"/>
    <n v="15327.45"/>
    <n v="14731.382500000002"/>
    <n v="14135.315000000002"/>
    <n v="13539.247500000003"/>
    <n v="12943.180000000004"/>
    <n v="12347.112500000005"/>
    <n v="11751.045000000006"/>
    <n v="11154.977500000006"/>
    <n v="10558.910000000007"/>
    <n v="9962.8425000000079"/>
    <n v="9366.7750000000087"/>
    <n v="8770.7075000000095"/>
    <n v="8174.6400000000094"/>
    <n v="7578.5725000000093"/>
    <n v="6982.5050000000092"/>
    <n v="6386.4375000000091"/>
    <n v="5790.370000000009"/>
    <n v="5194.3025000000089"/>
    <n v="4598.2350000000088"/>
    <n v="4002.1675000000087"/>
    <n v="3406.1000000000004"/>
  </r>
  <r>
    <x v="21"/>
    <x v="0"/>
    <n v="9365"/>
    <n v="9694"/>
    <n v="9443"/>
    <n v="9782"/>
    <n v="9931"/>
    <n v="9545"/>
    <n v="9729"/>
    <n v="9102"/>
    <n v="9356"/>
    <n v="9420"/>
    <n v="9262"/>
    <n v="8891"/>
    <n v="8975"/>
    <m/>
    <m/>
    <m/>
    <m/>
    <m/>
    <m/>
    <m/>
    <m/>
    <m/>
    <m/>
    <m/>
    <m/>
    <m/>
    <m/>
    <m/>
    <m/>
    <m/>
    <m/>
    <m/>
    <m/>
    <m/>
    <m/>
    <m/>
    <m/>
    <m/>
    <m/>
  </r>
  <r>
    <x v="21"/>
    <x v="1"/>
    <m/>
    <m/>
    <m/>
    <m/>
    <m/>
    <n v="9545"/>
    <n v="8981.8449999999993"/>
    <n v="8451.9161449999992"/>
    <n v="7953.2530924449993"/>
    <n v="7484.0111599907441"/>
    <n v="7042.4545015512904"/>
    <n v="6626.9496859597639"/>
    <n v="6235.9596544881379"/>
    <n v="5868.0380348733379"/>
    <n v="5521.8237908158108"/>
    <n v="5196.0361871576779"/>
    <n v="4889.4700521153745"/>
    <n v="4600.9913190405678"/>
    <n v="4295.25"/>
    <n v="4128.2124999999996"/>
    <n v="3961.1749999999997"/>
    <n v="3794.1374999999998"/>
    <n v="3627.1"/>
    <n v="3460.0625"/>
    <n v="3293.0250000000001"/>
    <n v="3125.9875000000002"/>
    <n v="2958.9500000000003"/>
    <n v="2791.9125000000004"/>
    <n v="2624.8750000000005"/>
    <n v="2457.8375000000005"/>
    <n v="2290.8000000000006"/>
    <n v="2123.7625000000007"/>
    <n v="1956.7250000000008"/>
    <n v="1789.6875000000009"/>
    <n v="1622.650000000001"/>
    <n v="1455.6125000000011"/>
    <n v="1288.5750000000012"/>
    <n v="1121.5375000000013"/>
    <n v="954.5"/>
  </r>
  <r>
    <x v="22"/>
    <x v="0"/>
    <n v="6169"/>
    <n v="6372"/>
    <n v="6282"/>
    <n v="5941"/>
    <n v="5700"/>
    <n v="5553"/>
    <n v="5827"/>
    <n v="5539"/>
    <n v="5815"/>
    <n v="5969"/>
    <n v="5728"/>
    <n v="5261"/>
    <n v="5405"/>
    <m/>
    <m/>
    <m/>
    <m/>
    <m/>
    <m/>
    <m/>
    <m/>
    <m/>
    <m/>
    <m/>
    <m/>
    <m/>
    <m/>
    <m/>
    <m/>
    <m/>
    <m/>
    <m/>
    <m/>
    <m/>
    <m/>
    <m/>
    <m/>
    <m/>
    <m/>
  </r>
  <r>
    <x v="22"/>
    <x v="1"/>
    <m/>
    <m/>
    <m/>
    <m/>
    <m/>
    <n v="5553"/>
    <n v="5225.3729999999996"/>
    <n v="4917.0759929999995"/>
    <n v="4626.968509413"/>
    <n v="4353.9773673576328"/>
    <n v="4097.0927026835325"/>
    <n v="3855.3642332252039"/>
    <n v="3627.8977434649169"/>
    <n v="3413.8517766004866"/>
    <n v="3212.4345217810578"/>
    <n v="3022.9008849959755"/>
    <n v="2844.5497327812132"/>
    <n v="2676.7212985471215"/>
    <n v="2498.85"/>
    <n v="2401.6725000000001"/>
    <n v="2304.4950000000003"/>
    <n v="2207.3175000000006"/>
    <n v="2110.1400000000008"/>
    <n v="2012.9625000000008"/>
    <n v="1915.7850000000008"/>
    <n v="1818.6075000000008"/>
    <n v="1721.4300000000007"/>
    <n v="1624.2525000000007"/>
    <n v="1527.0750000000007"/>
    <n v="1429.8975000000007"/>
    <n v="1332.7200000000007"/>
    <n v="1235.5425000000007"/>
    <n v="1138.3650000000007"/>
    <n v="1041.1875000000007"/>
    <n v="944.01000000000067"/>
    <n v="846.83250000000066"/>
    <n v="749.65500000000065"/>
    <n v="652.47750000000065"/>
    <n v="555.30000000000007"/>
  </r>
  <r>
    <x v="23"/>
    <x v="0"/>
    <n v="75087"/>
    <n v="79690"/>
    <n v="68391"/>
    <n v="65946"/>
    <n v="59699"/>
    <n v="61814"/>
    <n v="62856"/>
    <n v="60077"/>
    <n v="52764"/>
    <n v="53421"/>
    <n v="58469"/>
    <n v="55357"/>
    <n v="47168"/>
    <m/>
    <m/>
    <m/>
    <m/>
    <m/>
    <m/>
    <m/>
    <m/>
    <m/>
    <m/>
    <m/>
    <m/>
    <m/>
    <m/>
    <m/>
    <m/>
    <m/>
    <m/>
    <m/>
    <m/>
    <m/>
    <m/>
    <m/>
    <m/>
    <m/>
    <m/>
  </r>
  <r>
    <x v="23"/>
    <x v="1"/>
    <m/>
    <m/>
    <m/>
    <m/>
    <m/>
    <n v="61814"/>
    <n v="58166.974000000002"/>
    <n v="54735.122534000002"/>
    <n v="51505.750304494002"/>
    <n v="48466.911036528858"/>
    <n v="45607.363285373656"/>
    <n v="42916.528851536612"/>
    <n v="40384.453649295952"/>
    <n v="38001.77088398749"/>
    <n v="35759.666401832226"/>
    <n v="33649.846084124125"/>
    <n v="31664.505165160801"/>
    <n v="29796.299360416313"/>
    <n v="27816.3"/>
    <n v="26734.555"/>
    <n v="25652.81"/>
    <n v="24571.065000000002"/>
    <n v="23489.320000000003"/>
    <n v="22407.575000000004"/>
    <n v="21325.830000000005"/>
    <n v="20244.085000000006"/>
    <n v="19162.340000000007"/>
    <n v="18080.595000000008"/>
    <n v="16998.850000000009"/>
    <n v="15917.10500000001"/>
    <n v="14835.360000000011"/>
    <n v="13753.615000000013"/>
    <n v="12671.870000000014"/>
    <n v="11590.125000000015"/>
    <n v="10508.380000000016"/>
    <n v="9426.6350000000166"/>
    <n v="8344.8900000000176"/>
    <n v="7263.1450000000177"/>
    <n v="6181.4000000000005"/>
  </r>
  <r>
    <x v="24"/>
    <x v="0"/>
    <n v="14420"/>
    <n v="14313"/>
    <n v="14293"/>
    <n v="14757"/>
    <n v="14321"/>
    <n v="14129"/>
    <n v="14504"/>
    <n v="13231"/>
    <n v="14872"/>
    <n v="14850"/>
    <n v="14176"/>
    <n v="14090"/>
    <n v="13994"/>
    <m/>
    <m/>
    <m/>
    <m/>
    <m/>
    <m/>
    <m/>
    <m/>
    <m/>
    <m/>
    <m/>
    <m/>
    <m/>
    <m/>
    <m/>
    <m/>
    <m/>
    <m/>
    <m/>
    <m/>
    <m/>
    <m/>
    <m/>
    <m/>
    <m/>
    <m/>
  </r>
  <r>
    <x v="24"/>
    <x v="1"/>
    <m/>
    <m/>
    <m/>
    <m/>
    <m/>
    <n v="14129"/>
    <n v="13295.388999999999"/>
    <n v="12510.961049"/>
    <n v="11772.814347108999"/>
    <n v="11078.218300629567"/>
    <n v="10424.603420892423"/>
    <n v="9809.5518190597704"/>
    <n v="9230.7882617352443"/>
    <n v="8686.1717542928654"/>
    <n v="8173.6876207895866"/>
    <n v="7691.440051163001"/>
    <n v="7237.6450881443843"/>
    <n v="6810.6240279438653"/>
    <n v="6358.05"/>
    <n v="6110.7925000000005"/>
    <n v="5863.5350000000008"/>
    <n v="5616.2775000000011"/>
    <n v="5369.0200000000013"/>
    <n v="5121.7625000000016"/>
    <n v="4874.5050000000019"/>
    <n v="4627.2475000000022"/>
    <n v="4379.9900000000025"/>
    <n v="4132.7325000000028"/>
    <n v="3885.4750000000026"/>
    <n v="3638.2175000000025"/>
    <n v="3390.9600000000023"/>
    <n v="3143.7025000000021"/>
    <n v="2896.445000000002"/>
    <n v="2649.1875000000018"/>
    <n v="2401.9300000000017"/>
    <n v="2154.6725000000015"/>
    <n v="1907.4150000000016"/>
    <n v="1660.1575000000016"/>
    <n v="1412.9"/>
  </r>
  <r>
    <x v="25"/>
    <x v="0"/>
    <n v="10241"/>
    <n v="10276"/>
    <n v="9742"/>
    <n v="10401"/>
    <n v="10451"/>
    <n v="10013"/>
    <n v="10674"/>
    <n v="10562"/>
    <n v="10284"/>
    <n v="10290"/>
    <n v="10744"/>
    <n v="10475"/>
    <n v="10668"/>
    <m/>
    <m/>
    <m/>
    <m/>
    <m/>
    <m/>
    <m/>
    <m/>
    <m/>
    <m/>
    <m/>
    <m/>
    <m/>
    <m/>
    <m/>
    <m/>
    <m/>
    <m/>
    <m/>
    <m/>
    <m/>
    <m/>
    <m/>
    <m/>
    <m/>
    <m/>
  </r>
  <r>
    <x v="25"/>
    <x v="1"/>
    <m/>
    <m/>
    <m/>
    <m/>
    <m/>
    <n v="10013"/>
    <n v="9422.2330000000002"/>
    <n v="8866.3212530000001"/>
    <n v="8343.2082990729996"/>
    <n v="7850.9590094276928"/>
    <n v="7387.7524278714591"/>
    <n v="6951.8750346270426"/>
    <n v="6541.714407584047"/>
    <n v="6155.7532575365885"/>
    <n v="5792.5638153419295"/>
    <n v="5450.8025502367555"/>
    <n v="5129.2051997727867"/>
    <n v="4826.582092986192"/>
    <n v="4505.8500000000004"/>
    <n v="4330.6225000000004"/>
    <n v="4155.3950000000004"/>
    <n v="3980.1675000000005"/>
    <n v="3804.9400000000005"/>
    <n v="3629.7125000000005"/>
    <n v="3454.4850000000006"/>
    <n v="3279.2575000000006"/>
    <n v="3104.0300000000007"/>
    <n v="2928.8025000000007"/>
    <n v="2753.5750000000007"/>
    <n v="2578.3475000000008"/>
    <n v="2403.1200000000008"/>
    <n v="2227.8925000000008"/>
    <n v="2052.6650000000009"/>
    <n v="1877.4375000000009"/>
    <n v="1702.2100000000009"/>
    <n v="1526.982500000001"/>
    <n v="1351.755000000001"/>
    <n v="1176.5275000000011"/>
    <n v="1001.3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D7914-1CA8-4253-842F-1212A1D9A0EA}" name="Pivottabell4" cacheId="11" dataOnRows="1" applyNumberFormats="0" applyBorderFormats="0" applyFontFormats="0" applyPatternFormats="0" applyAlignmentFormats="0" applyWidthHeightFormats="1" dataCaption="Verdier" updatedVersion="8" minRefreshableVersion="3" rowGrandTotals="0" colGrandTotals="0" itemPrintTitles="1" createdVersion="8" indent="0" outline="1" outlineData="1" multipleFieldFilters="0" chartFormat="12">
  <location ref="A3:C43" firstHeaderRow="1" firstDataRow="2" firstDataCol="1" rowPageCount="1" colPageCount="1"/>
  <pivotFields count="41">
    <pivotField axis="axisPage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3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</rowItems>
  <colFields count="1">
    <field x="1"/>
  </colFields>
  <colItems count="2">
    <i>
      <x/>
    </i>
    <i>
      <x v="1"/>
    </i>
  </colItems>
  <pageFields count="1">
    <pageField fld="0" item="0" hier="-1"/>
  </pageFields>
  <dataFields count="39">
    <dataField name="2009" fld="2" baseField="0" baseItem="0"/>
    <dataField name="2011" fld="3" baseField="0" baseItem="0"/>
    <dataField name="2013" fld="4" baseField="0" baseItem="0"/>
    <dataField name="2015" fld="5" baseField="0" baseItem="0"/>
    <dataField name="2016" fld="6" baseField="0" baseItem="0"/>
    <dataField name="2017" fld="7" baseField="1" baseItem="0" numFmtId="3"/>
    <dataField name="2018" fld="8" baseField="1" baseItem="0" numFmtId="3"/>
    <dataField name="2019" fld="9" baseField="1" baseItem="0" numFmtId="3"/>
    <dataField name="2020" fld="10" baseField="1" baseItem="0" numFmtId="3"/>
    <dataField name="2021" fld="11" baseField="1" baseItem="0" numFmtId="3"/>
    <dataField name="2022" fld="12" baseField="1" baseItem="0" numFmtId="3"/>
    <dataField name="2023" fld="13" baseField="0" baseItem="0" numFmtId="3"/>
    <dataField name="2024" fld="14" baseField="1" baseItem="0" numFmtId="3"/>
    <dataField name="2025" fld="15" baseField="1" baseItem="0" numFmtId="3"/>
    <dataField name="2026" fld="16" baseField="1" baseItem="0" numFmtId="3"/>
    <dataField name="2027" fld="17" baseField="1" baseItem="0" numFmtId="3"/>
    <dataField name="2028" fld="18" baseField="1" baseItem="0" numFmtId="3"/>
    <dataField name="2029" fld="19" baseField="1" baseItem="0" numFmtId="3"/>
    <dataField name="2030" fld="20" baseField="1" baseItem="0" numFmtId="3"/>
    <dataField name="2031" fld="21" baseField="1" baseItem="2" numFmtId="3"/>
    <dataField name="2032" fld="22" baseField="1" baseItem="2" numFmtId="3"/>
    <dataField name="2033" fld="23" baseField="1" baseItem="2" numFmtId="3"/>
    <dataField name="2034" fld="24" baseField="1" baseItem="2" numFmtId="3"/>
    <dataField name="2035" fld="25" baseField="1" baseItem="2" numFmtId="3"/>
    <dataField name="2036" fld="26" baseField="0" baseItem="0"/>
    <dataField name="2037" fld="27" baseField="0" baseItem="0"/>
    <dataField name="2038" fld="28" baseField="0" baseItem="0"/>
    <dataField name="2039" fld="29" baseField="0" baseItem="0"/>
    <dataField name="2040" fld="30" baseField="0" baseItem="0"/>
    <dataField name="2041" fld="31" baseField="0" baseItem="0"/>
    <dataField name="2042" fld="32" baseField="0" baseItem="0"/>
    <dataField name="2043" fld="33" baseField="0" baseItem="0"/>
    <dataField name="2044" fld="34" baseField="0" baseItem="0"/>
    <dataField name="2045" fld="35" baseField="0" baseItem="0"/>
    <dataField name="2046" fld="36" baseField="0" baseItem="0"/>
    <dataField name="2047" fld="37" baseField="0" baseItem="0"/>
    <dataField name="2048" fld="38" baseField="0" baseItem="0"/>
    <dataField name="2049" fld="39" baseField="0" baseItem="0"/>
    <dataField name="2050" fld="40" baseField="0" baseItem="0"/>
  </dataFields>
  <formats count="1">
    <format dxfId="13">
      <pivotArea outline="0" collapsedLevelsAreSubtotals="1" fieldPosition="0"/>
    </format>
  </formats>
  <chartFormats count="4">
    <chartFormat chart="6" format="0" series="1">
      <pivotArea type="data" outline="0" fieldPosition="0">
        <references count="2">
          <reference field="4294967294" count="1" selected="0">
            <x v="5"/>
          </reference>
          <reference field="1" count="1" selected="0">
            <x v="0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5"/>
          </reference>
          <reference field="1" count="1" selected="0">
            <x v="1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1BB4-91FF-4A32-8349-4F1328BE0374}">
  <sheetPr>
    <tabColor rgb="FFFF0000"/>
  </sheetPr>
  <dimension ref="A1:AO53"/>
  <sheetViews>
    <sheetView workbookViewId="0">
      <pane xSplit="1" topLeftCell="B1" activePane="topRight" state="frozen"/>
      <selection pane="topRight" activeCell="V53" sqref="V53:AN53"/>
    </sheetView>
  </sheetViews>
  <sheetFormatPr baseColWidth="10" defaultRowHeight="15" x14ac:dyDescent="0.25"/>
  <cols>
    <col min="1" max="1" width="14.85546875" bestFit="1" customWidth="1"/>
    <col min="2" max="2" width="14.85546875" customWidth="1"/>
    <col min="3" max="13" width="8.85546875" bestFit="1" customWidth="1"/>
    <col min="14" max="15" width="10.42578125" bestFit="1" customWidth="1"/>
    <col min="16" max="16" width="10.7109375" bestFit="1" customWidth="1"/>
    <col min="17" max="26" width="10.42578125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75</v>
      </c>
      <c r="AB1" t="s">
        <v>76</v>
      </c>
      <c r="AC1" t="s">
        <v>77</v>
      </c>
      <c r="AD1" t="s">
        <v>78</v>
      </c>
      <c r="AE1" t="s">
        <v>79</v>
      </c>
      <c r="AF1" t="s">
        <v>80</v>
      </c>
      <c r="AG1" t="s">
        <v>81</v>
      </c>
      <c r="AH1" t="s">
        <v>82</v>
      </c>
      <c r="AI1" t="s">
        <v>83</v>
      </c>
      <c r="AJ1" t="s">
        <v>84</v>
      </c>
      <c r="AK1" t="s">
        <v>85</v>
      </c>
      <c r="AL1" t="s">
        <v>86</v>
      </c>
      <c r="AM1" t="s">
        <v>87</v>
      </c>
      <c r="AN1" t="s">
        <v>88</v>
      </c>
      <c r="AO1" t="s">
        <v>89</v>
      </c>
    </row>
    <row r="2" spans="1:41" x14ac:dyDescent="0.25">
      <c r="A2" t="s">
        <v>21</v>
      </c>
      <c r="B2" t="s">
        <v>22</v>
      </c>
      <c r="C2">
        <v>1778023</v>
      </c>
      <c r="D2">
        <v>1940854</v>
      </c>
      <c r="E2">
        <v>1907740</v>
      </c>
      <c r="F2">
        <v>1910189</v>
      </c>
      <c r="G2">
        <v>1884896</v>
      </c>
      <c r="H2">
        <v>1835098</v>
      </c>
      <c r="I2">
        <v>1859828</v>
      </c>
      <c r="J2">
        <v>1791476</v>
      </c>
      <c r="K2">
        <v>1797919</v>
      </c>
      <c r="L2">
        <v>1823956</v>
      </c>
      <c r="M2">
        <v>1813714</v>
      </c>
      <c r="N2">
        <v>1648647</v>
      </c>
      <c r="O2">
        <v>1650295</v>
      </c>
      <c r="P2" s="1"/>
    </row>
    <row r="3" spans="1:41" x14ac:dyDescent="0.25">
      <c r="A3" t="s">
        <v>21</v>
      </c>
      <c r="B3" t="s">
        <v>74</v>
      </c>
      <c r="C3" s="1"/>
      <c r="D3" s="1"/>
      <c r="E3" s="1"/>
      <c r="F3" s="1"/>
      <c r="G3" s="1"/>
      <c r="H3" s="1">
        <v>1835097.7214671036</v>
      </c>
      <c r="I3" s="1">
        <f>H3-(H3*0.059)</f>
        <v>1726826.9559005445</v>
      </c>
      <c r="J3" s="1">
        <f t="shared" ref="J3:T3" si="0">I3-(I3*0.059)</f>
        <v>1624944.1655024125</v>
      </c>
      <c r="K3" s="1">
        <f t="shared" si="0"/>
        <v>1529072.4597377703</v>
      </c>
      <c r="L3" s="1">
        <f t="shared" si="0"/>
        <v>1438857.1846132418</v>
      </c>
      <c r="M3" s="1">
        <f t="shared" si="0"/>
        <v>1353964.6107210605</v>
      </c>
      <c r="N3" s="1">
        <f t="shared" si="0"/>
        <v>1274080.698688518</v>
      </c>
      <c r="O3" s="1">
        <f t="shared" si="0"/>
        <v>1198909.9374658954</v>
      </c>
      <c r="P3" s="1">
        <f t="shared" si="0"/>
        <v>1128174.2511554076</v>
      </c>
      <c r="Q3" s="1">
        <f t="shared" si="0"/>
        <v>1061611.9703372386</v>
      </c>
      <c r="R3" s="1">
        <f t="shared" si="0"/>
        <v>998976.86408734159</v>
      </c>
      <c r="S3" s="1">
        <f t="shared" si="0"/>
        <v>940037.2291061884</v>
      </c>
      <c r="T3" s="1">
        <f t="shared" si="0"/>
        <v>884575.03258892335</v>
      </c>
      <c r="U3" s="5">
        <f>H2*0.45</f>
        <v>825794.1</v>
      </c>
      <c r="V3" s="1">
        <f>U3-31865</f>
        <v>793929.1</v>
      </c>
      <c r="W3" s="1">
        <f t="shared" ref="W3:AO3" si="1">V3-31865</f>
        <v>762064.1</v>
      </c>
      <c r="X3" s="1">
        <f t="shared" si="1"/>
        <v>730199.1</v>
      </c>
      <c r="Y3" s="1">
        <f t="shared" si="1"/>
        <v>698334.1</v>
      </c>
      <c r="Z3" s="1">
        <f t="shared" si="1"/>
        <v>666469.1</v>
      </c>
      <c r="AA3" s="1">
        <f t="shared" si="1"/>
        <v>634604.1</v>
      </c>
      <c r="AB3" s="1">
        <f t="shared" si="1"/>
        <v>602739.1</v>
      </c>
      <c r="AC3" s="1">
        <f t="shared" si="1"/>
        <v>570874.1</v>
      </c>
      <c r="AD3" s="1">
        <f t="shared" si="1"/>
        <v>539009.1</v>
      </c>
      <c r="AE3" s="1">
        <f t="shared" si="1"/>
        <v>507144.1</v>
      </c>
      <c r="AF3" s="1">
        <f t="shared" si="1"/>
        <v>475279.1</v>
      </c>
      <c r="AG3" s="1">
        <f t="shared" si="1"/>
        <v>443414.1</v>
      </c>
      <c r="AH3" s="1">
        <f t="shared" si="1"/>
        <v>411549.1</v>
      </c>
      <c r="AI3" s="1">
        <f t="shared" si="1"/>
        <v>379684.1</v>
      </c>
      <c r="AJ3" s="1">
        <f t="shared" si="1"/>
        <v>347819.1</v>
      </c>
      <c r="AK3" s="1">
        <f t="shared" si="1"/>
        <v>315954.09999999998</v>
      </c>
      <c r="AL3" s="1">
        <f t="shared" si="1"/>
        <v>284089.09999999998</v>
      </c>
      <c r="AM3" s="1">
        <f t="shared" si="1"/>
        <v>252224.09999999998</v>
      </c>
      <c r="AN3" s="1">
        <f t="shared" si="1"/>
        <v>220359.09999999998</v>
      </c>
      <c r="AO3" s="1">
        <f t="shared" si="1"/>
        <v>188494.09999999998</v>
      </c>
    </row>
    <row r="4" spans="1:41" x14ac:dyDescent="0.25">
      <c r="A4" t="s">
        <v>28</v>
      </c>
      <c r="B4" t="s">
        <v>22</v>
      </c>
      <c r="C4">
        <v>148504</v>
      </c>
      <c r="D4">
        <v>143381</v>
      </c>
      <c r="E4">
        <v>142850</v>
      </c>
      <c r="F4">
        <v>137839</v>
      </c>
      <c r="G4">
        <v>132809</v>
      </c>
      <c r="H4">
        <v>125460</v>
      </c>
      <c r="I4">
        <v>125281</v>
      </c>
      <c r="J4">
        <v>119616</v>
      </c>
      <c r="K4">
        <v>121925</v>
      </c>
      <c r="L4">
        <v>122273</v>
      </c>
      <c r="M4">
        <v>123909</v>
      </c>
      <c r="N4">
        <v>117458</v>
      </c>
      <c r="O4">
        <v>112167</v>
      </c>
    </row>
    <row r="5" spans="1:41" x14ac:dyDescent="0.25">
      <c r="A5" t="s">
        <v>28</v>
      </c>
      <c r="B5" t="s">
        <v>74</v>
      </c>
      <c r="C5" s="1"/>
      <c r="D5" s="1"/>
      <c r="E5" s="1"/>
      <c r="F5" s="1"/>
      <c r="G5" s="1"/>
      <c r="H5">
        <v>125460</v>
      </c>
      <c r="I5" s="1">
        <f>H5-(H5*0.059)</f>
        <v>118057.86</v>
      </c>
      <c r="J5" s="1">
        <f t="shared" ref="J5" si="2">I5-(I5*0.059)</f>
        <v>111092.44626</v>
      </c>
      <c r="K5" s="1">
        <f t="shared" ref="K5" si="3">J5-(J5*0.059)</f>
        <v>104537.99193065999</v>
      </c>
      <c r="L5" s="1">
        <f t="shared" ref="L5" si="4">K5-(K5*0.059)</f>
        <v>98370.250406751045</v>
      </c>
      <c r="M5" s="1">
        <f t="shared" ref="M5" si="5">L5-(L5*0.059)</f>
        <v>92566.405632752736</v>
      </c>
      <c r="N5" s="1">
        <f t="shared" ref="N5" si="6">M5-(M5*0.059)</f>
        <v>87104.98770042033</v>
      </c>
      <c r="O5" s="1">
        <f t="shared" ref="O5" si="7">N5-(N5*0.059)</f>
        <v>81965.793426095537</v>
      </c>
      <c r="P5" s="1">
        <f t="shared" ref="P5" si="8">O5-(O5*0.059)</f>
        <v>77129.811613955899</v>
      </c>
      <c r="Q5" s="1">
        <f t="shared" ref="Q5" si="9">P5-(P5*0.059)</f>
        <v>72579.152728732501</v>
      </c>
      <c r="R5" s="1">
        <f t="shared" ref="R5" si="10">Q5-(Q5*0.059)</f>
        <v>68296.982717737279</v>
      </c>
      <c r="S5" s="1">
        <f t="shared" ref="S5" si="11">R5-(R5*0.059)</f>
        <v>64267.460737390778</v>
      </c>
      <c r="T5" s="1">
        <f t="shared" ref="T5" si="12">S5-(S5*0.059)</f>
        <v>60475.680553884726</v>
      </c>
      <c r="U5" s="5">
        <f>H4*0.45</f>
        <v>56457</v>
      </c>
      <c r="V5" s="1">
        <f>(U5-(($U5-$AO5)/20))</f>
        <v>54261.45</v>
      </c>
      <c r="W5" s="1">
        <f t="shared" ref="W5:AN33" si="13">(V5-(($U5-$AO5)/20))</f>
        <v>52065.899999999994</v>
      </c>
      <c r="X5" s="1">
        <f t="shared" si="13"/>
        <v>49870.349999999991</v>
      </c>
      <c r="Y5" s="1">
        <f t="shared" si="13"/>
        <v>47674.799999999988</v>
      </c>
      <c r="Z5" s="1">
        <f t="shared" si="13"/>
        <v>45479.249999999985</v>
      </c>
      <c r="AA5" s="1">
        <f t="shared" si="13"/>
        <v>43283.699999999983</v>
      </c>
      <c r="AB5" s="1">
        <f t="shared" si="13"/>
        <v>41088.14999999998</v>
      </c>
      <c r="AC5" s="1">
        <f t="shared" si="13"/>
        <v>38892.599999999977</v>
      </c>
      <c r="AD5" s="1">
        <f t="shared" si="13"/>
        <v>36697.049999999974</v>
      </c>
      <c r="AE5" s="1">
        <f t="shared" si="13"/>
        <v>34501.499999999971</v>
      </c>
      <c r="AF5" s="1">
        <f t="shared" si="13"/>
        <v>32305.949999999972</v>
      </c>
      <c r="AG5" s="1">
        <f t="shared" si="13"/>
        <v>30110.399999999972</v>
      </c>
      <c r="AH5" s="1">
        <f t="shared" si="13"/>
        <v>27914.849999999973</v>
      </c>
      <c r="AI5" s="1">
        <f t="shared" si="13"/>
        <v>25719.299999999974</v>
      </c>
      <c r="AJ5" s="1">
        <f t="shared" si="13"/>
        <v>23523.749999999975</v>
      </c>
      <c r="AK5" s="1">
        <f t="shared" si="13"/>
        <v>21328.199999999975</v>
      </c>
      <c r="AL5" s="1">
        <f t="shared" si="13"/>
        <v>19132.649999999976</v>
      </c>
      <c r="AM5" s="1">
        <f t="shared" si="13"/>
        <v>16937.099999999977</v>
      </c>
      <c r="AN5" s="1">
        <f t="shared" si="13"/>
        <v>14741.549999999977</v>
      </c>
      <c r="AO5" s="5">
        <f>H4*0.1</f>
        <v>12546</v>
      </c>
    </row>
    <row r="6" spans="1:41" x14ac:dyDescent="0.25">
      <c r="A6" t="s">
        <v>29</v>
      </c>
      <c r="B6" t="s">
        <v>22</v>
      </c>
      <c r="C6">
        <v>31716</v>
      </c>
      <c r="D6">
        <v>34184</v>
      </c>
      <c r="E6">
        <v>36882</v>
      </c>
      <c r="F6">
        <v>40428</v>
      </c>
      <c r="G6">
        <v>40504</v>
      </c>
      <c r="H6">
        <v>39167</v>
      </c>
      <c r="I6">
        <v>41262</v>
      </c>
      <c r="J6">
        <v>44379</v>
      </c>
      <c r="K6">
        <v>43591</v>
      </c>
      <c r="L6">
        <v>47473</v>
      </c>
      <c r="M6">
        <v>47152</v>
      </c>
      <c r="N6">
        <v>47890</v>
      </c>
      <c r="O6">
        <v>38464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t="s">
        <v>29</v>
      </c>
      <c r="B7" t="s">
        <v>74</v>
      </c>
      <c r="C7" s="1"/>
      <c r="D7" s="1"/>
      <c r="E7" s="1"/>
      <c r="F7" s="1"/>
      <c r="G7" s="1"/>
      <c r="H7">
        <v>39167</v>
      </c>
      <c r="I7" s="1">
        <f>H7-(H7*0.059)</f>
        <v>36856.146999999997</v>
      </c>
      <c r="J7" s="1">
        <f t="shared" ref="J7" si="14">I7-(I7*0.059)</f>
        <v>34681.634327</v>
      </c>
      <c r="K7" s="1">
        <f t="shared" ref="K7" si="15">J7-(J7*0.059)</f>
        <v>32635.417901706998</v>
      </c>
      <c r="L7" s="1">
        <f t="shared" ref="L7" si="16">K7-(K7*0.059)</f>
        <v>30709.928245506286</v>
      </c>
      <c r="M7" s="1">
        <f t="shared" ref="M7" si="17">L7-(L7*0.059)</f>
        <v>28898.042479021417</v>
      </c>
      <c r="N7" s="1">
        <f t="shared" ref="N7" si="18">M7-(M7*0.059)</f>
        <v>27193.057972759154</v>
      </c>
      <c r="O7" s="1">
        <f t="shared" ref="O7" si="19">N7-(N7*0.059)</f>
        <v>25588.667552366365</v>
      </c>
      <c r="P7" s="1">
        <f t="shared" ref="P7" si="20">O7-(O7*0.059)</f>
        <v>24078.936166776752</v>
      </c>
      <c r="Q7" s="1">
        <f t="shared" ref="Q7" si="21">P7-(P7*0.059)</f>
        <v>22658.278932936923</v>
      </c>
      <c r="R7" s="1">
        <f t="shared" ref="R7" si="22">Q7-(Q7*0.059)</f>
        <v>21321.440475893643</v>
      </c>
      <c r="S7" s="1">
        <f t="shared" ref="S7" si="23">R7-(R7*0.059)</f>
        <v>20063.475487815918</v>
      </c>
      <c r="T7" s="1">
        <f t="shared" ref="T7" si="24">S7-(S7*0.059)</f>
        <v>18879.73043403478</v>
      </c>
      <c r="U7" s="5">
        <f>H6*0.45</f>
        <v>17625.150000000001</v>
      </c>
      <c r="V7" s="1">
        <f>(U7-(($U7-$AO7)/20))</f>
        <v>16939.727500000001</v>
      </c>
      <c r="W7" s="1">
        <f t="shared" si="13"/>
        <v>16254.305</v>
      </c>
      <c r="X7" s="1">
        <f t="shared" si="13"/>
        <v>15568.8825</v>
      </c>
      <c r="Y7" s="1">
        <f t="shared" si="13"/>
        <v>14883.46</v>
      </c>
      <c r="Z7" s="1">
        <f t="shared" si="13"/>
        <v>14198.037499999999</v>
      </c>
      <c r="AA7" s="1">
        <f t="shared" si="13"/>
        <v>13512.614999999998</v>
      </c>
      <c r="AB7" s="1">
        <f t="shared" si="13"/>
        <v>12827.192499999997</v>
      </c>
      <c r="AC7" s="1">
        <f t="shared" si="13"/>
        <v>12141.769999999997</v>
      </c>
      <c r="AD7" s="1">
        <f t="shared" si="13"/>
        <v>11456.347499999996</v>
      </c>
      <c r="AE7" s="1">
        <f t="shared" si="13"/>
        <v>10770.924999999996</v>
      </c>
      <c r="AF7" s="1">
        <f t="shared" si="13"/>
        <v>10085.502499999995</v>
      </c>
      <c r="AG7" s="1">
        <f t="shared" si="13"/>
        <v>9400.0799999999945</v>
      </c>
      <c r="AH7" s="1">
        <f t="shared" si="13"/>
        <v>8714.6574999999939</v>
      </c>
      <c r="AI7" s="1">
        <f t="shared" si="13"/>
        <v>8029.2349999999942</v>
      </c>
      <c r="AJ7" s="1">
        <f t="shared" si="13"/>
        <v>7343.8124999999945</v>
      </c>
      <c r="AK7" s="1">
        <f t="shared" si="13"/>
        <v>6658.3899999999949</v>
      </c>
      <c r="AL7" s="1">
        <f t="shared" si="13"/>
        <v>5972.9674999999952</v>
      </c>
      <c r="AM7" s="1">
        <f t="shared" si="13"/>
        <v>5287.5449999999955</v>
      </c>
      <c r="AN7" s="1">
        <f t="shared" si="13"/>
        <v>4602.1224999999959</v>
      </c>
      <c r="AO7" s="5">
        <f>H6*0.1</f>
        <v>3916.7000000000003</v>
      </c>
    </row>
    <row r="8" spans="1:41" x14ac:dyDescent="0.25">
      <c r="A8" t="s">
        <v>30</v>
      </c>
      <c r="B8" t="s">
        <v>22</v>
      </c>
      <c r="C8">
        <v>10178</v>
      </c>
      <c r="D8">
        <v>10565</v>
      </c>
      <c r="E8">
        <v>10355</v>
      </c>
      <c r="F8">
        <v>10497</v>
      </c>
      <c r="G8">
        <v>10283</v>
      </c>
      <c r="H8">
        <v>10236</v>
      </c>
      <c r="I8">
        <v>10692</v>
      </c>
      <c r="J8">
        <v>10005</v>
      </c>
      <c r="K8">
        <v>10491</v>
      </c>
      <c r="L8">
        <v>10794</v>
      </c>
      <c r="M8">
        <v>10586</v>
      </c>
      <c r="N8">
        <v>10384</v>
      </c>
      <c r="O8">
        <v>10570</v>
      </c>
      <c r="AM8" s="1"/>
      <c r="AN8" s="1"/>
    </row>
    <row r="9" spans="1:41" x14ac:dyDescent="0.25">
      <c r="A9" t="s">
        <v>30</v>
      </c>
      <c r="B9" t="s">
        <v>74</v>
      </c>
      <c r="C9" s="1"/>
      <c r="D9" s="1"/>
      <c r="E9" s="1"/>
      <c r="F9" s="1"/>
      <c r="G9" s="1"/>
      <c r="H9">
        <v>10236</v>
      </c>
      <c r="I9" s="1">
        <f>H9-(H9*0.059)</f>
        <v>9632.0760000000009</v>
      </c>
      <c r="J9" s="1">
        <f t="shared" ref="J9" si="25">I9-(I9*0.059)</f>
        <v>9063.7835160000013</v>
      </c>
      <c r="K9" s="1">
        <f t="shared" ref="K9" si="26">J9-(J9*0.059)</f>
        <v>8529.0202885560011</v>
      </c>
      <c r="L9" s="1">
        <f t="shared" ref="L9" si="27">K9-(K9*0.059)</f>
        <v>8025.8080915311966</v>
      </c>
      <c r="M9" s="1">
        <f t="shared" ref="M9" si="28">L9-(L9*0.059)</f>
        <v>7552.2854141308562</v>
      </c>
      <c r="N9" s="1">
        <f t="shared" ref="N9" si="29">M9-(M9*0.059)</f>
        <v>7106.7005746971354</v>
      </c>
      <c r="O9" s="1">
        <f t="shared" ref="O9" si="30">N9-(N9*0.059)</f>
        <v>6687.4052407900044</v>
      </c>
      <c r="P9" s="1">
        <f t="shared" ref="P9" si="31">O9-(O9*0.059)</f>
        <v>6292.8483315833946</v>
      </c>
      <c r="Q9" s="1">
        <f t="shared" ref="Q9" si="32">P9-(P9*0.059)</f>
        <v>5921.5702800199742</v>
      </c>
      <c r="R9" s="1">
        <f t="shared" ref="R9" si="33">Q9-(Q9*0.059)</f>
        <v>5572.1976334987958</v>
      </c>
      <c r="S9" s="1">
        <f t="shared" ref="S9" si="34">R9-(R9*0.059)</f>
        <v>5243.4379731223671</v>
      </c>
      <c r="T9" s="1">
        <f t="shared" ref="T9" si="35">S9-(S9*0.059)</f>
        <v>4934.0751327081471</v>
      </c>
      <c r="U9" s="5">
        <f>H8*0.45</f>
        <v>4606.2</v>
      </c>
      <c r="V9" s="1">
        <f>(U9-(($U9-$AO9)/20))</f>
        <v>4427.07</v>
      </c>
      <c r="W9" s="1">
        <f t="shared" si="13"/>
        <v>4247.9399999999996</v>
      </c>
      <c r="X9" s="1">
        <f t="shared" si="13"/>
        <v>4068.8099999999995</v>
      </c>
      <c r="Y9" s="1">
        <f t="shared" si="13"/>
        <v>3889.6799999999994</v>
      </c>
      <c r="Z9" s="1">
        <f t="shared" si="13"/>
        <v>3710.5499999999993</v>
      </c>
      <c r="AA9" s="1">
        <f t="shared" si="13"/>
        <v>3531.4199999999992</v>
      </c>
      <c r="AB9" s="1">
        <f t="shared" si="13"/>
        <v>3352.2899999999991</v>
      </c>
      <c r="AC9" s="1">
        <f t="shared" si="13"/>
        <v>3173.1599999999989</v>
      </c>
      <c r="AD9" s="1">
        <f t="shared" si="13"/>
        <v>2994.0299999999988</v>
      </c>
      <c r="AE9" s="1">
        <f t="shared" si="13"/>
        <v>2814.8999999999987</v>
      </c>
      <c r="AF9" s="1">
        <f t="shared" si="13"/>
        <v>2635.7699999999986</v>
      </c>
      <c r="AG9" s="1">
        <f t="shared" si="13"/>
        <v>2456.6399999999985</v>
      </c>
      <c r="AH9" s="1">
        <f t="shared" si="13"/>
        <v>2277.5099999999984</v>
      </c>
      <c r="AI9" s="1">
        <f t="shared" si="13"/>
        <v>2098.3799999999983</v>
      </c>
      <c r="AJ9" s="1">
        <f t="shared" si="13"/>
        <v>1919.2499999999982</v>
      </c>
      <c r="AK9" s="1">
        <f t="shared" si="13"/>
        <v>1740.1199999999981</v>
      </c>
      <c r="AL9" s="1">
        <f t="shared" si="13"/>
        <v>1560.989999999998</v>
      </c>
      <c r="AM9" s="1">
        <f t="shared" si="13"/>
        <v>1381.8599999999979</v>
      </c>
      <c r="AN9" s="1">
        <f t="shared" si="13"/>
        <v>1202.7299999999977</v>
      </c>
      <c r="AO9" s="5">
        <f>H8*0.1</f>
        <v>1023.6</v>
      </c>
    </row>
    <row r="10" spans="1:41" x14ac:dyDescent="0.25">
      <c r="A10" t="s">
        <v>31</v>
      </c>
      <c r="B10" t="s">
        <v>22</v>
      </c>
      <c r="C10">
        <v>6939</v>
      </c>
      <c r="D10">
        <v>7462</v>
      </c>
      <c r="E10">
        <v>7436</v>
      </c>
      <c r="F10">
        <v>7037</v>
      </c>
      <c r="G10">
        <v>7546</v>
      </c>
      <c r="H10">
        <v>7181</v>
      </c>
      <c r="I10">
        <v>7675</v>
      </c>
      <c r="J10">
        <v>7206</v>
      </c>
      <c r="K10">
        <v>7205</v>
      </c>
      <c r="L10">
        <v>7306</v>
      </c>
      <c r="M10">
        <v>7389</v>
      </c>
      <c r="N10">
        <v>6934</v>
      </c>
      <c r="O10">
        <v>7153</v>
      </c>
      <c r="P10" s="4"/>
      <c r="Q10" s="4"/>
      <c r="R10" s="4"/>
      <c r="S10" s="4"/>
      <c r="T10" s="4"/>
      <c r="U10" s="4"/>
    </row>
    <row r="11" spans="1:41" x14ac:dyDescent="0.25">
      <c r="A11" t="s">
        <v>31</v>
      </c>
      <c r="B11" t="s">
        <v>74</v>
      </c>
      <c r="C11" s="1"/>
      <c r="D11" s="1"/>
      <c r="E11" s="1"/>
      <c r="F11" s="1"/>
      <c r="G11" s="1"/>
      <c r="H11">
        <v>7181</v>
      </c>
      <c r="I11" s="1">
        <f>H11-(H11*0.059)</f>
        <v>6757.3209999999999</v>
      </c>
      <c r="J11" s="1">
        <f t="shared" ref="J11" si="36">I11-(I11*0.059)</f>
        <v>6358.6390609999999</v>
      </c>
      <c r="K11" s="1">
        <f t="shared" ref="K11" si="37">J11-(J11*0.059)</f>
        <v>5983.4793564009997</v>
      </c>
      <c r="L11" s="1">
        <f t="shared" ref="L11" si="38">K11-(K11*0.059)</f>
        <v>5630.4540743733405</v>
      </c>
      <c r="M11" s="1">
        <f t="shared" ref="M11" si="39">L11-(L11*0.059)</f>
        <v>5298.2572839853137</v>
      </c>
      <c r="N11" s="1">
        <f t="shared" ref="N11" si="40">M11-(M11*0.059)</f>
        <v>4985.66010423018</v>
      </c>
      <c r="O11" s="1">
        <f t="shared" ref="O11" si="41">N11-(N11*0.059)</f>
        <v>4691.5061580805996</v>
      </c>
      <c r="P11" s="1">
        <f t="shared" ref="P11" si="42">O11-(O11*0.059)</f>
        <v>4414.7072947538445</v>
      </c>
      <c r="Q11" s="1">
        <f t="shared" ref="Q11" si="43">P11-(P11*0.059)</f>
        <v>4154.2395643633681</v>
      </c>
      <c r="R11" s="1">
        <f t="shared" ref="R11" si="44">Q11-(Q11*0.059)</f>
        <v>3909.1394300659294</v>
      </c>
      <c r="S11" s="1">
        <f t="shared" ref="S11" si="45">R11-(R11*0.059)</f>
        <v>3678.5002036920396</v>
      </c>
      <c r="T11" s="1">
        <f t="shared" ref="T11" si="46">S11-(S11*0.059)</f>
        <v>3461.4686916742094</v>
      </c>
      <c r="U11" s="5">
        <f>H10*0.45</f>
        <v>3231.4500000000003</v>
      </c>
      <c r="V11" s="1">
        <f>(U11-(($U11-$AO11)/20))</f>
        <v>3105.7825000000003</v>
      </c>
      <c r="W11" s="1">
        <f t="shared" si="13"/>
        <v>2980.1150000000002</v>
      </c>
      <c r="X11" s="1">
        <f t="shared" si="13"/>
        <v>2854.4475000000002</v>
      </c>
      <c r="Y11" s="1">
        <f t="shared" si="13"/>
        <v>2728.78</v>
      </c>
      <c r="Z11" s="1">
        <f t="shared" si="13"/>
        <v>2603.1125000000002</v>
      </c>
      <c r="AA11" s="1">
        <f t="shared" si="13"/>
        <v>2477.4450000000002</v>
      </c>
      <c r="AB11" s="1">
        <f t="shared" si="13"/>
        <v>2351.7775000000001</v>
      </c>
      <c r="AC11" s="1">
        <f t="shared" si="13"/>
        <v>2226.11</v>
      </c>
      <c r="AD11" s="1">
        <f t="shared" si="13"/>
        <v>2100.4425000000001</v>
      </c>
      <c r="AE11" s="1">
        <f t="shared" si="13"/>
        <v>1974.7750000000001</v>
      </c>
      <c r="AF11" s="1">
        <f t="shared" si="13"/>
        <v>1849.1075000000001</v>
      </c>
      <c r="AG11" s="1">
        <f t="shared" si="13"/>
        <v>1723.44</v>
      </c>
      <c r="AH11" s="1">
        <f t="shared" si="13"/>
        <v>1597.7725</v>
      </c>
      <c r="AI11" s="1">
        <f t="shared" si="13"/>
        <v>1472.105</v>
      </c>
      <c r="AJ11" s="1">
        <f t="shared" si="13"/>
        <v>1346.4375</v>
      </c>
      <c r="AK11" s="1">
        <f t="shared" si="13"/>
        <v>1220.77</v>
      </c>
      <c r="AL11" s="1">
        <f t="shared" si="13"/>
        <v>1095.1025</v>
      </c>
      <c r="AM11" s="1">
        <f t="shared" si="13"/>
        <v>969.43499999999995</v>
      </c>
      <c r="AN11" s="1">
        <f t="shared" si="13"/>
        <v>843.76749999999993</v>
      </c>
      <c r="AO11" s="5">
        <f>H10*0.1</f>
        <v>718.1</v>
      </c>
    </row>
    <row r="12" spans="1:41" x14ac:dyDescent="0.25">
      <c r="A12" t="s">
        <v>32</v>
      </c>
      <c r="B12" t="s">
        <v>22</v>
      </c>
      <c r="C12">
        <v>23564</v>
      </c>
      <c r="D12">
        <v>21547</v>
      </c>
      <c r="E12">
        <v>20135</v>
      </c>
      <c r="F12">
        <v>20125</v>
      </c>
      <c r="G12">
        <v>20079</v>
      </c>
      <c r="H12">
        <v>19609</v>
      </c>
      <c r="I12">
        <v>19771</v>
      </c>
      <c r="J12">
        <v>18404</v>
      </c>
      <c r="K12">
        <v>18264</v>
      </c>
      <c r="L12">
        <v>19059</v>
      </c>
      <c r="M12">
        <v>19021</v>
      </c>
      <c r="N12">
        <v>18488</v>
      </c>
      <c r="O12">
        <v>18320</v>
      </c>
    </row>
    <row r="13" spans="1:41" x14ac:dyDescent="0.25">
      <c r="A13" t="s">
        <v>32</v>
      </c>
      <c r="B13" t="s">
        <v>74</v>
      </c>
      <c r="C13" s="1"/>
      <c r="D13" s="1"/>
      <c r="E13" s="1"/>
      <c r="F13" s="1"/>
      <c r="G13" s="1"/>
      <c r="H13">
        <v>19609</v>
      </c>
      <c r="I13" s="1">
        <f>H13-(H13*0.059)</f>
        <v>18452.069</v>
      </c>
      <c r="J13" s="1">
        <f t="shared" ref="J13" si="47">I13-(I13*0.059)</f>
        <v>17363.396928999999</v>
      </c>
      <c r="K13" s="1">
        <f t="shared" ref="K13" si="48">J13-(J13*0.059)</f>
        <v>16338.956510188998</v>
      </c>
      <c r="L13" s="1">
        <f t="shared" ref="L13" si="49">K13-(K13*0.059)</f>
        <v>15374.958076087847</v>
      </c>
      <c r="M13" s="1">
        <f t="shared" ref="M13" si="50">L13-(L13*0.059)</f>
        <v>14467.835549598663</v>
      </c>
      <c r="N13" s="1">
        <f t="shared" ref="N13" si="51">M13-(M13*0.059)</f>
        <v>13614.233252172342</v>
      </c>
      <c r="O13" s="1">
        <f t="shared" ref="O13" si="52">N13-(N13*0.059)</f>
        <v>12810.993490294173</v>
      </c>
      <c r="P13" s="1">
        <f t="shared" ref="P13" si="53">O13-(O13*0.059)</f>
        <v>12055.144874366817</v>
      </c>
      <c r="Q13" s="1">
        <f t="shared" ref="Q13" si="54">P13-(P13*0.059)</f>
        <v>11343.891326779174</v>
      </c>
      <c r="R13" s="1">
        <f t="shared" ref="R13" si="55">Q13-(Q13*0.059)</f>
        <v>10674.601738499203</v>
      </c>
      <c r="S13" s="1">
        <f t="shared" ref="S13" si="56">R13-(R13*0.059)</f>
        <v>10044.800235927751</v>
      </c>
      <c r="T13" s="1">
        <f t="shared" ref="T13" si="57">S13-(S13*0.059)</f>
        <v>9452.1570220080139</v>
      </c>
      <c r="U13" s="5">
        <f>H12*0.45</f>
        <v>8824.0500000000011</v>
      </c>
      <c r="V13" s="1">
        <f>(U13-(($U13-$AO13)/20))</f>
        <v>8480.8925000000017</v>
      </c>
      <c r="W13" s="1">
        <f t="shared" si="13"/>
        <v>8137.7350000000015</v>
      </c>
      <c r="X13" s="1">
        <f t="shared" si="13"/>
        <v>7794.5775000000012</v>
      </c>
      <c r="Y13" s="1">
        <f t="shared" si="13"/>
        <v>7451.420000000001</v>
      </c>
      <c r="Z13" s="1">
        <f t="shared" si="13"/>
        <v>7108.2625000000007</v>
      </c>
      <c r="AA13" s="1">
        <f t="shared" si="13"/>
        <v>6765.1050000000005</v>
      </c>
      <c r="AB13" s="1">
        <f t="shared" si="13"/>
        <v>6421.9475000000002</v>
      </c>
      <c r="AC13" s="1">
        <f t="shared" si="13"/>
        <v>6078.79</v>
      </c>
      <c r="AD13" s="1">
        <f t="shared" si="13"/>
        <v>5735.6324999999997</v>
      </c>
      <c r="AE13" s="1">
        <f t="shared" si="13"/>
        <v>5392.4749999999995</v>
      </c>
      <c r="AF13" s="1">
        <f t="shared" si="13"/>
        <v>5049.3174999999992</v>
      </c>
      <c r="AG13" s="1">
        <f t="shared" si="13"/>
        <v>4706.1599999999989</v>
      </c>
      <c r="AH13" s="1">
        <f t="shared" si="13"/>
        <v>4363.0024999999987</v>
      </c>
      <c r="AI13" s="1">
        <f t="shared" si="13"/>
        <v>4019.8449999999984</v>
      </c>
      <c r="AJ13" s="1">
        <f t="shared" si="13"/>
        <v>3676.6874999999982</v>
      </c>
      <c r="AK13" s="1">
        <f t="shared" si="13"/>
        <v>3333.5299999999979</v>
      </c>
      <c r="AL13" s="1">
        <f t="shared" si="13"/>
        <v>2990.3724999999977</v>
      </c>
      <c r="AM13" s="1">
        <f t="shared" si="13"/>
        <v>2647.2149999999974</v>
      </c>
      <c r="AN13" s="1">
        <f t="shared" si="13"/>
        <v>2304.0574999999972</v>
      </c>
      <c r="AO13" s="5">
        <f>H12*0.1</f>
        <v>1960.9</v>
      </c>
    </row>
    <row r="14" spans="1:41" x14ac:dyDescent="0.25">
      <c r="A14" t="s">
        <v>33</v>
      </c>
      <c r="B14" t="s">
        <v>22</v>
      </c>
      <c r="C14">
        <v>242675</v>
      </c>
      <c r="D14">
        <v>246841</v>
      </c>
      <c r="E14">
        <v>263168</v>
      </c>
      <c r="F14">
        <v>255661</v>
      </c>
      <c r="G14">
        <v>249854</v>
      </c>
      <c r="H14">
        <v>247655</v>
      </c>
      <c r="I14">
        <v>258709</v>
      </c>
      <c r="J14">
        <v>258341</v>
      </c>
      <c r="K14">
        <v>264020</v>
      </c>
      <c r="L14">
        <v>262469</v>
      </c>
      <c r="M14">
        <v>231752</v>
      </c>
      <c r="N14">
        <v>196021</v>
      </c>
      <c r="O14">
        <v>199713</v>
      </c>
    </row>
    <row r="15" spans="1:41" x14ac:dyDescent="0.25">
      <c r="A15" t="s">
        <v>33</v>
      </c>
      <c r="B15" t="s">
        <v>74</v>
      </c>
      <c r="C15" s="1"/>
      <c r="D15" s="1"/>
      <c r="E15" s="1"/>
      <c r="F15" s="1"/>
      <c r="G15" s="1"/>
      <c r="H15">
        <v>247655</v>
      </c>
      <c r="I15" s="1">
        <f>H15-(H15*0.059)</f>
        <v>233043.35500000001</v>
      </c>
      <c r="J15" s="1">
        <f t="shared" ref="J15" si="58">I15-(I15*0.059)</f>
        <v>219293.797055</v>
      </c>
      <c r="K15" s="1">
        <f t="shared" ref="K15" si="59">J15-(J15*0.059)</f>
        <v>206355.46302875501</v>
      </c>
      <c r="L15" s="1">
        <f t="shared" ref="L15" si="60">K15-(K15*0.059)</f>
        <v>194180.49071005845</v>
      </c>
      <c r="M15" s="1">
        <f t="shared" ref="M15" si="61">L15-(L15*0.059)</f>
        <v>182723.84175816501</v>
      </c>
      <c r="N15" s="1">
        <f t="shared" ref="N15" si="62">M15-(M15*0.059)</f>
        <v>171943.13509443327</v>
      </c>
      <c r="O15" s="1">
        <f t="shared" ref="O15" si="63">N15-(N15*0.059)</f>
        <v>161798.4901238617</v>
      </c>
      <c r="P15" s="1">
        <f t="shared" ref="P15" si="64">O15-(O15*0.059)</f>
        <v>152252.37920655386</v>
      </c>
      <c r="Q15" s="1">
        <f t="shared" ref="Q15" si="65">P15-(P15*0.059)</f>
        <v>143269.48883336718</v>
      </c>
      <c r="R15" s="1">
        <f t="shared" ref="R15" si="66">Q15-(Q15*0.059)</f>
        <v>134816.58899219852</v>
      </c>
      <c r="S15" s="1">
        <f t="shared" ref="S15" si="67">R15-(R15*0.059)</f>
        <v>126862.41024165881</v>
      </c>
      <c r="T15" s="1">
        <f t="shared" ref="T15" si="68">S15-(S15*0.059)</f>
        <v>119377.52803740095</v>
      </c>
      <c r="U15" s="5">
        <f>H14*0.45</f>
        <v>111444.75</v>
      </c>
      <c r="V15" s="1">
        <f>(U15-(($U15-$AO15)/20))</f>
        <v>107110.78750000001</v>
      </c>
      <c r="W15" s="1">
        <f t="shared" si="13"/>
        <v>102776.82500000001</v>
      </c>
      <c r="X15" s="1">
        <f t="shared" si="13"/>
        <v>98442.862500000017</v>
      </c>
      <c r="Y15" s="1">
        <f t="shared" si="13"/>
        <v>94108.900000000023</v>
      </c>
      <c r="Z15" s="1">
        <f t="shared" si="13"/>
        <v>89774.937500000029</v>
      </c>
      <c r="AA15" s="1">
        <f t="shared" si="13"/>
        <v>85440.975000000035</v>
      </c>
      <c r="AB15" s="1">
        <f t="shared" si="13"/>
        <v>81107.012500000041</v>
      </c>
      <c r="AC15" s="1">
        <f t="shared" si="13"/>
        <v>76773.050000000047</v>
      </c>
      <c r="AD15" s="1">
        <f t="shared" si="13"/>
        <v>72439.087500000052</v>
      </c>
      <c r="AE15" s="1">
        <f t="shared" si="13"/>
        <v>68105.125000000058</v>
      </c>
      <c r="AF15" s="1">
        <f t="shared" si="13"/>
        <v>63771.162500000057</v>
      </c>
      <c r="AG15" s="1">
        <f t="shared" si="13"/>
        <v>59437.200000000055</v>
      </c>
      <c r="AH15" s="1">
        <f t="shared" si="13"/>
        <v>55103.237500000054</v>
      </c>
      <c r="AI15" s="1">
        <f t="shared" si="13"/>
        <v>50769.275000000052</v>
      </c>
      <c r="AJ15" s="1">
        <f t="shared" si="13"/>
        <v>46435.312500000051</v>
      </c>
      <c r="AK15" s="1">
        <f t="shared" si="13"/>
        <v>42101.350000000049</v>
      </c>
      <c r="AL15" s="1">
        <f t="shared" si="13"/>
        <v>37767.387500000048</v>
      </c>
      <c r="AM15" s="1">
        <f t="shared" si="13"/>
        <v>33433.425000000047</v>
      </c>
      <c r="AN15" s="1">
        <f t="shared" si="13"/>
        <v>29099.462500000045</v>
      </c>
      <c r="AO15" s="5">
        <f>H14*0.1</f>
        <v>24765.5</v>
      </c>
    </row>
    <row r="16" spans="1:41" x14ac:dyDescent="0.25">
      <c r="A16" t="s">
        <v>34</v>
      </c>
      <c r="B16" t="s">
        <v>22</v>
      </c>
      <c r="C16">
        <v>50026</v>
      </c>
      <c r="D16">
        <v>51708</v>
      </c>
      <c r="E16">
        <v>51641</v>
      </c>
      <c r="F16">
        <v>51006</v>
      </c>
      <c r="G16">
        <v>49530</v>
      </c>
      <c r="H16">
        <v>46664</v>
      </c>
      <c r="I16">
        <v>46695</v>
      </c>
      <c r="J16">
        <v>43357</v>
      </c>
      <c r="K16">
        <v>44340</v>
      </c>
      <c r="L16">
        <v>46506</v>
      </c>
      <c r="M16">
        <v>45640</v>
      </c>
      <c r="N16">
        <v>43759</v>
      </c>
      <c r="O16">
        <v>45386</v>
      </c>
    </row>
    <row r="17" spans="1:41" x14ac:dyDescent="0.25">
      <c r="A17" t="s">
        <v>34</v>
      </c>
      <c r="B17" t="s">
        <v>74</v>
      </c>
      <c r="C17" s="1"/>
      <c r="D17" s="1"/>
      <c r="E17" s="1"/>
      <c r="F17" s="1"/>
      <c r="G17" s="1"/>
      <c r="H17">
        <v>46664</v>
      </c>
      <c r="I17" s="1">
        <f>H17-(H17*0.059)</f>
        <v>43910.824000000001</v>
      </c>
      <c r="J17" s="1">
        <f t="shared" ref="J17" si="69">I17-(I17*0.059)</f>
        <v>41320.085383999998</v>
      </c>
      <c r="K17" s="1">
        <f t="shared" ref="K17" si="70">J17-(J17*0.059)</f>
        <v>38882.200346343998</v>
      </c>
      <c r="L17" s="1">
        <f t="shared" ref="L17" si="71">K17-(K17*0.059)</f>
        <v>36588.150525909703</v>
      </c>
      <c r="M17" s="1">
        <f t="shared" ref="M17" si="72">L17-(L17*0.059)</f>
        <v>34429.449644881031</v>
      </c>
      <c r="N17" s="1">
        <f t="shared" ref="N17" si="73">M17-(M17*0.059)</f>
        <v>32398.11211583305</v>
      </c>
      <c r="O17" s="1">
        <f t="shared" ref="O17" si="74">N17-(N17*0.059)</f>
        <v>30486.6235009989</v>
      </c>
      <c r="P17" s="1">
        <f t="shared" ref="P17" si="75">O17-(O17*0.059)</f>
        <v>28687.912714439964</v>
      </c>
      <c r="Q17" s="1">
        <f t="shared" ref="Q17" si="76">P17-(P17*0.059)</f>
        <v>26995.325864288006</v>
      </c>
      <c r="R17" s="1">
        <f t="shared" ref="R17" si="77">Q17-(Q17*0.059)</f>
        <v>25402.601638295015</v>
      </c>
      <c r="S17" s="1">
        <f t="shared" ref="S17" si="78">R17-(R17*0.059)</f>
        <v>23903.848141635608</v>
      </c>
      <c r="T17" s="1">
        <f t="shared" ref="T17" si="79">S17-(S17*0.059)</f>
        <v>22493.521101279108</v>
      </c>
      <c r="U17" s="5">
        <f>H16*0.45</f>
        <v>20998.799999999999</v>
      </c>
      <c r="V17" s="1">
        <f>(U17-(($U17-$AO17)/20))</f>
        <v>20182.18</v>
      </c>
      <c r="W17" s="1">
        <f t="shared" si="13"/>
        <v>19365.560000000001</v>
      </c>
      <c r="X17" s="1">
        <f t="shared" si="13"/>
        <v>18548.940000000002</v>
      </c>
      <c r="Y17" s="1">
        <f t="shared" si="13"/>
        <v>17732.320000000003</v>
      </c>
      <c r="Z17" s="1">
        <f t="shared" si="13"/>
        <v>16915.700000000004</v>
      </c>
      <c r="AA17" s="1">
        <f t="shared" si="13"/>
        <v>16099.080000000005</v>
      </c>
      <c r="AB17" s="1">
        <f t="shared" si="13"/>
        <v>15282.460000000006</v>
      </c>
      <c r="AC17" s="1">
        <f t="shared" si="13"/>
        <v>14465.840000000007</v>
      </c>
      <c r="AD17" s="1">
        <f t="shared" si="13"/>
        <v>13649.220000000008</v>
      </c>
      <c r="AE17" s="1">
        <f t="shared" si="13"/>
        <v>12832.600000000009</v>
      </c>
      <c r="AF17" s="1">
        <f t="shared" si="13"/>
        <v>12015.98000000001</v>
      </c>
      <c r="AG17" s="1">
        <f t="shared" si="13"/>
        <v>11199.360000000011</v>
      </c>
      <c r="AH17" s="1">
        <f t="shared" si="13"/>
        <v>10382.740000000013</v>
      </c>
      <c r="AI17" s="1">
        <f t="shared" si="13"/>
        <v>9566.1200000000135</v>
      </c>
      <c r="AJ17" s="1">
        <f t="shared" si="13"/>
        <v>8749.5000000000146</v>
      </c>
      <c r="AK17" s="1">
        <f t="shared" si="13"/>
        <v>7932.8800000000147</v>
      </c>
      <c r="AL17" s="1">
        <f t="shared" si="13"/>
        <v>7116.2600000000148</v>
      </c>
      <c r="AM17" s="1">
        <f t="shared" si="13"/>
        <v>6299.6400000000149</v>
      </c>
      <c r="AN17" s="1">
        <f t="shared" si="13"/>
        <v>5483.020000000015</v>
      </c>
      <c r="AO17" s="5">
        <f>H16*0.1</f>
        <v>4666.4000000000005</v>
      </c>
    </row>
    <row r="18" spans="1:41" x14ac:dyDescent="0.25">
      <c r="A18" t="s">
        <v>35</v>
      </c>
      <c r="B18" t="s">
        <v>22</v>
      </c>
      <c r="C18">
        <v>17579</v>
      </c>
      <c r="D18">
        <v>16807</v>
      </c>
      <c r="E18">
        <v>17311</v>
      </c>
      <c r="F18">
        <v>16407</v>
      </c>
      <c r="G18">
        <v>15832</v>
      </c>
      <c r="H18">
        <v>15499</v>
      </c>
      <c r="I18">
        <v>17549</v>
      </c>
      <c r="J18">
        <v>16299</v>
      </c>
      <c r="K18">
        <v>16912</v>
      </c>
      <c r="L18">
        <v>17641</v>
      </c>
      <c r="M18">
        <v>17616</v>
      </c>
      <c r="N18">
        <v>16926</v>
      </c>
      <c r="O18">
        <v>16512</v>
      </c>
    </row>
    <row r="19" spans="1:41" x14ac:dyDescent="0.25">
      <c r="A19" t="s">
        <v>35</v>
      </c>
      <c r="B19" t="s">
        <v>74</v>
      </c>
      <c r="C19" s="1"/>
      <c r="D19" s="1"/>
      <c r="E19" s="1"/>
      <c r="F19" s="1"/>
      <c r="G19" s="1"/>
      <c r="H19">
        <v>15499</v>
      </c>
      <c r="I19" s="1">
        <f>H19-(H19*0.059)</f>
        <v>14584.558999999999</v>
      </c>
      <c r="J19" s="1">
        <f t="shared" ref="J19" si="80">I19-(I19*0.059)</f>
        <v>13724.070018999999</v>
      </c>
      <c r="K19" s="1">
        <f t="shared" ref="K19" si="81">J19-(J19*0.059)</f>
        <v>12914.349887879</v>
      </c>
      <c r="L19" s="1">
        <f t="shared" ref="L19" si="82">K19-(K19*0.059)</f>
        <v>12152.403244494139</v>
      </c>
      <c r="M19" s="1">
        <f t="shared" ref="M19" si="83">L19-(L19*0.059)</f>
        <v>11435.411453068984</v>
      </c>
      <c r="N19" s="1">
        <f t="shared" ref="N19" si="84">M19-(M19*0.059)</f>
        <v>10760.722177337913</v>
      </c>
      <c r="O19" s="1">
        <f t="shared" ref="O19" si="85">N19-(N19*0.059)</f>
        <v>10125.839568874977</v>
      </c>
      <c r="P19" s="1">
        <f t="shared" ref="P19" si="86">O19-(O19*0.059)</f>
        <v>9528.4150343113542</v>
      </c>
      <c r="Q19" s="1">
        <f t="shared" ref="Q19" si="87">P19-(P19*0.059)</f>
        <v>8966.2385472869846</v>
      </c>
      <c r="R19" s="1">
        <f t="shared" ref="R19" si="88">Q19-(Q19*0.059)</f>
        <v>8437.2304729970529</v>
      </c>
      <c r="S19" s="1">
        <f t="shared" ref="S19" si="89">R19-(R19*0.059)</f>
        <v>7939.433875090227</v>
      </c>
      <c r="T19" s="1">
        <f t="shared" ref="T19" si="90">S19-(S19*0.059)</f>
        <v>7471.0072764599036</v>
      </c>
      <c r="U19" s="5">
        <f>H18*0.45</f>
        <v>6974.55</v>
      </c>
      <c r="V19" s="1">
        <f>(U19-(($U19-$AO19)/20))</f>
        <v>6703.3175000000001</v>
      </c>
      <c r="W19" s="1">
        <f t="shared" si="13"/>
        <v>6432.085</v>
      </c>
      <c r="X19" s="1">
        <f t="shared" si="13"/>
        <v>6160.8525</v>
      </c>
      <c r="Y19" s="1">
        <f t="shared" si="13"/>
        <v>5889.62</v>
      </c>
      <c r="Z19" s="1">
        <f t="shared" si="13"/>
        <v>5618.3874999999998</v>
      </c>
      <c r="AA19" s="1">
        <f t="shared" si="13"/>
        <v>5347.1549999999997</v>
      </c>
      <c r="AB19" s="1">
        <f t="shared" si="13"/>
        <v>5075.9224999999997</v>
      </c>
      <c r="AC19" s="1">
        <f t="shared" si="13"/>
        <v>4804.6899999999996</v>
      </c>
      <c r="AD19" s="1">
        <f t="shared" si="13"/>
        <v>4533.4574999999995</v>
      </c>
      <c r="AE19" s="1">
        <f t="shared" si="13"/>
        <v>4262.2249999999995</v>
      </c>
      <c r="AF19" s="1">
        <f t="shared" si="13"/>
        <v>3990.9924999999994</v>
      </c>
      <c r="AG19" s="1">
        <f t="shared" si="13"/>
        <v>3719.7599999999993</v>
      </c>
      <c r="AH19" s="1">
        <f t="shared" si="13"/>
        <v>3448.5274999999992</v>
      </c>
      <c r="AI19" s="1">
        <f t="shared" si="13"/>
        <v>3177.2949999999992</v>
      </c>
      <c r="AJ19" s="1">
        <f t="shared" si="13"/>
        <v>2906.0624999999991</v>
      </c>
      <c r="AK19" s="1">
        <f t="shared" si="13"/>
        <v>2634.829999999999</v>
      </c>
      <c r="AL19" s="1">
        <f t="shared" si="13"/>
        <v>2363.5974999999989</v>
      </c>
      <c r="AM19" s="1">
        <f t="shared" si="13"/>
        <v>2092.3649999999989</v>
      </c>
      <c r="AN19" s="1">
        <f t="shared" si="13"/>
        <v>1821.1324999999988</v>
      </c>
      <c r="AO19" s="5">
        <f>H18*0.1</f>
        <v>1549.9</v>
      </c>
    </row>
    <row r="20" spans="1:41" x14ac:dyDescent="0.25">
      <c r="A20" t="s">
        <v>36</v>
      </c>
      <c r="B20" t="s">
        <v>22</v>
      </c>
      <c r="C20">
        <v>19492</v>
      </c>
      <c r="D20">
        <v>19703</v>
      </c>
      <c r="E20">
        <v>19768</v>
      </c>
      <c r="F20">
        <v>20587</v>
      </c>
      <c r="G20">
        <v>20164</v>
      </c>
      <c r="H20">
        <v>18985</v>
      </c>
      <c r="I20">
        <v>20495</v>
      </c>
      <c r="J20">
        <v>19509</v>
      </c>
      <c r="K20">
        <v>19394</v>
      </c>
      <c r="L20">
        <v>19734</v>
      </c>
      <c r="M20">
        <v>19344</v>
      </c>
      <c r="N20">
        <v>19008</v>
      </c>
      <c r="O20">
        <v>17752</v>
      </c>
    </row>
    <row r="21" spans="1:41" x14ac:dyDescent="0.25">
      <c r="A21" t="s">
        <v>36</v>
      </c>
      <c r="B21" t="s">
        <v>74</v>
      </c>
      <c r="C21" s="1"/>
      <c r="D21" s="1"/>
      <c r="E21" s="1"/>
      <c r="F21" s="1"/>
      <c r="G21" s="1"/>
      <c r="H21">
        <v>18985</v>
      </c>
      <c r="I21" s="1">
        <f>H21-(H21*0.059)</f>
        <v>17864.884999999998</v>
      </c>
      <c r="J21" s="1">
        <f t="shared" ref="J21" si="91">I21-(I21*0.059)</f>
        <v>16810.856785</v>
      </c>
      <c r="K21" s="1">
        <f t="shared" ref="K21" si="92">J21-(J21*0.059)</f>
        <v>15819.016234684999</v>
      </c>
      <c r="L21" s="1">
        <f t="shared" ref="L21" si="93">K21-(K21*0.059)</f>
        <v>14885.694276838585</v>
      </c>
      <c r="M21" s="1">
        <f t="shared" ref="M21" si="94">L21-(L21*0.059)</f>
        <v>14007.438314505109</v>
      </c>
      <c r="N21" s="1">
        <f t="shared" ref="N21" si="95">M21-(M21*0.059)</f>
        <v>13180.999453949307</v>
      </c>
      <c r="O21" s="1">
        <f t="shared" ref="O21" si="96">N21-(N21*0.059)</f>
        <v>12403.320486166298</v>
      </c>
      <c r="P21" s="1">
        <f t="shared" ref="P21" si="97">O21-(O21*0.059)</f>
        <v>11671.524577482487</v>
      </c>
      <c r="Q21" s="1">
        <f t="shared" ref="Q21" si="98">P21-(P21*0.059)</f>
        <v>10982.904627411021</v>
      </c>
      <c r="R21" s="1">
        <f t="shared" ref="R21" si="99">Q21-(Q21*0.059)</f>
        <v>10334.91325439377</v>
      </c>
      <c r="S21" s="1">
        <f t="shared" ref="S21" si="100">R21-(R21*0.059)</f>
        <v>9725.1533723845387</v>
      </c>
      <c r="T21" s="1">
        <f t="shared" ref="T21" si="101">S21-(S21*0.059)</f>
        <v>9151.3693234138518</v>
      </c>
      <c r="U21" s="5">
        <f>H20*0.45</f>
        <v>8543.25</v>
      </c>
      <c r="V21" s="1">
        <f>(U21-(($U21-$AO21)/20))</f>
        <v>8211.0125000000007</v>
      </c>
      <c r="W21" s="1">
        <f t="shared" si="13"/>
        <v>7878.7750000000005</v>
      </c>
      <c r="X21" s="1">
        <f t="shared" si="13"/>
        <v>7546.5375000000004</v>
      </c>
      <c r="Y21" s="1">
        <f t="shared" si="13"/>
        <v>7214.3</v>
      </c>
      <c r="Z21" s="1">
        <f t="shared" si="13"/>
        <v>6882.0625</v>
      </c>
      <c r="AA21" s="1">
        <f t="shared" si="13"/>
        <v>6549.8249999999998</v>
      </c>
      <c r="AB21" s="1">
        <f t="shared" si="13"/>
        <v>6217.5874999999996</v>
      </c>
      <c r="AC21" s="1">
        <f t="shared" si="13"/>
        <v>5885.3499999999995</v>
      </c>
      <c r="AD21" s="1">
        <f t="shared" si="13"/>
        <v>5553.1124999999993</v>
      </c>
      <c r="AE21" s="1">
        <f t="shared" si="13"/>
        <v>5220.8749999999991</v>
      </c>
      <c r="AF21" s="1">
        <f t="shared" si="13"/>
        <v>4888.6374999999989</v>
      </c>
      <c r="AG21" s="1">
        <f t="shared" si="13"/>
        <v>4556.3999999999987</v>
      </c>
      <c r="AH21" s="1">
        <f t="shared" si="13"/>
        <v>4224.1624999999985</v>
      </c>
      <c r="AI21" s="1">
        <f t="shared" si="13"/>
        <v>3891.9249999999984</v>
      </c>
      <c r="AJ21" s="1">
        <f t="shared" si="13"/>
        <v>3559.6874999999982</v>
      </c>
      <c r="AK21" s="1">
        <f t="shared" si="13"/>
        <v>3227.449999999998</v>
      </c>
      <c r="AL21" s="1">
        <f t="shared" si="13"/>
        <v>2895.2124999999978</v>
      </c>
      <c r="AM21" s="1">
        <f t="shared" si="13"/>
        <v>2562.9749999999976</v>
      </c>
      <c r="AN21" s="1">
        <f t="shared" si="13"/>
        <v>2230.7374999999975</v>
      </c>
      <c r="AO21" s="5">
        <f>H20*0.1</f>
        <v>1898.5</v>
      </c>
    </row>
    <row r="22" spans="1:41" x14ac:dyDescent="0.25">
      <c r="A22" t="s">
        <v>37</v>
      </c>
      <c r="B22" t="s">
        <v>22</v>
      </c>
      <c r="C22">
        <v>74243</v>
      </c>
      <c r="D22">
        <v>74371</v>
      </c>
      <c r="E22">
        <v>70565</v>
      </c>
      <c r="F22">
        <v>67472</v>
      </c>
      <c r="G22">
        <v>71936</v>
      </c>
      <c r="H22">
        <v>66110</v>
      </c>
      <c r="I22">
        <v>65933</v>
      </c>
      <c r="J22">
        <v>62783</v>
      </c>
      <c r="K22">
        <v>64393</v>
      </c>
      <c r="L22">
        <v>66978</v>
      </c>
      <c r="M22">
        <v>66156</v>
      </c>
      <c r="N22">
        <v>64890</v>
      </c>
      <c r="O22">
        <v>62223</v>
      </c>
    </row>
    <row r="23" spans="1:41" x14ac:dyDescent="0.25">
      <c r="A23" t="s">
        <v>37</v>
      </c>
      <c r="B23" t="s">
        <v>74</v>
      </c>
      <c r="C23" s="1"/>
      <c r="D23" s="1"/>
      <c r="E23" s="1"/>
      <c r="F23" s="1"/>
      <c r="G23" s="1"/>
      <c r="H23">
        <v>66110</v>
      </c>
      <c r="I23" s="1">
        <f>H23-(H23*0.059)</f>
        <v>62209.51</v>
      </c>
      <c r="J23" s="1">
        <f t="shared" ref="J23" si="102">I23-(I23*0.059)</f>
        <v>58539.148910000004</v>
      </c>
      <c r="K23" s="1">
        <f t="shared" ref="K23" si="103">J23-(J23*0.059)</f>
        <v>55085.339124310005</v>
      </c>
      <c r="L23" s="1">
        <f t="shared" ref="L23" si="104">K23-(K23*0.059)</f>
        <v>51835.304115975712</v>
      </c>
      <c r="M23" s="1">
        <f t="shared" ref="M23" si="105">L23-(L23*0.059)</f>
        <v>48777.021173133144</v>
      </c>
      <c r="N23" s="1">
        <f t="shared" ref="N23" si="106">M23-(M23*0.059)</f>
        <v>45899.17692391829</v>
      </c>
      <c r="O23" s="1">
        <f t="shared" ref="O23" si="107">N23-(N23*0.059)</f>
        <v>43191.125485407108</v>
      </c>
      <c r="P23" s="1">
        <f t="shared" ref="P23" si="108">O23-(O23*0.059)</f>
        <v>40642.849081768087</v>
      </c>
      <c r="Q23" s="1">
        <f t="shared" ref="Q23" si="109">P23-(P23*0.059)</f>
        <v>38244.920985943769</v>
      </c>
      <c r="R23" s="1">
        <f t="shared" ref="R23" si="110">Q23-(Q23*0.059)</f>
        <v>35988.470647773087</v>
      </c>
      <c r="S23" s="1">
        <f t="shared" ref="S23" si="111">R23-(R23*0.059)</f>
        <v>33865.150879554472</v>
      </c>
      <c r="T23" s="1">
        <f t="shared" ref="T23" si="112">S23-(S23*0.059)</f>
        <v>31867.106977660758</v>
      </c>
      <c r="U23" s="5">
        <f>H22*0.45</f>
        <v>29749.5</v>
      </c>
      <c r="V23" s="1">
        <f>(U23-(($U23-$AO23)/20))</f>
        <v>28592.575000000001</v>
      </c>
      <c r="W23" s="1">
        <f t="shared" si="13"/>
        <v>27435.65</v>
      </c>
      <c r="X23" s="1">
        <f t="shared" si="13"/>
        <v>26278.725000000002</v>
      </c>
      <c r="Y23" s="1">
        <f t="shared" si="13"/>
        <v>25121.800000000003</v>
      </c>
      <c r="Z23" s="1">
        <f t="shared" si="13"/>
        <v>23964.875000000004</v>
      </c>
      <c r="AA23" s="1">
        <f t="shared" si="13"/>
        <v>22807.950000000004</v>
      </c>
      <c r="AB23" s="1">
        <f t="shared" si="13"/>
        <v>21651.025000000005</v>
      </c>
      <c r="AC23" s="1">
        <f t="shared" si="13"/>
        <v>20494.100000000006</v>
      </c>
      <c r="AD23" s="1">
        <f t="shared" si="13"/>
        <v>19337.175000000007</v>
      </c>
      <c r="AE23" s="1">
        <f t="shared" si="13"/>
        <v>18180.250000000007</v>
      </c>
      <c r="AF23" s="1">
        <f t="shared" si="13"/>
        <v>17023.325000000008</v>
      </c>
      <c r="AG23" s="1">
        <f t="shared" si="13"/>
        <v>15866.400000000009</v>
      </c>
      <c r="AH23" s="1">
        <f t="shared" si="13"/>
        <v>14709.475000000009</v>
      </c>
      <c r="AI23" s="1">
        <f t="shared" si="13"/>
        <v>13552.55000000001</v>
      </c>
      <c r="AJ23" s="1">
        <f t="shared" si="13"/>
        <v>12395.625000000011</v>
      </c>
      <c r="AK23" s="1">
        <f t="shared" si="13"/>
        <v>11238.700000000012</v>
      </c>
      <c r="AL23" s="1">
        <f t="shared" si="13"/>
        <v>10081.775000000012</v>
      </c>
      <c r="AM23" s="1">
        <f t="shared" si="13"/>
        <v>8924.8500000000131</v>
      </c>
      <c r="AN23" s="1">
        <f t="shared" si="13"/>
        <v>7767.9250000000129</v>
      </c>
      <c r="AO23" s="5">
        <f>H22*0.1</f>
        <v>6611</v>
      </c>
    </row>
    <row r="24" spans="1:41" x14ac:dyDescent="0.25">
      <c r="A24" t="s">
        <v>38</v>
      </c>
      <c r="B24" t="s">
        <v>22</v>
      </c>
      <c r="C24">
        <v>15488</v>
      </c>
      <c r="D24">
        <v>15416</v>
      </c>
      <c r="E24">
        <v>15533</v>
      </c>
      <c r="F24">
        <v>16017</v>
      </c>
      <c r="G24">
        <v>15711</v>
      </c>
      <c r="H24">
        <v>15854</v>
      </c>
      <c r="I24">
        <v>16501</v>
      </c>
      <c r="J24">
        <v>16609</v>
      </c>
      <c r="K24">
        <v>16866</v>
      </c>
      <c r="L24">
        <v>17184</v>
      </c>
      <c r="M24">
        <v>17502</v>
      </c>
      <c r="N24">
        <v>16690</v>
      </c>
      <c r="O24">
        <v>17431</v>
      </c>
    </row>
    <row r="25" spans="1:41" x14ac:dyDescent="0.25">
      <c r="A25" t="s">
        <v>38</v>
      </c>
      <c r="B25" t="s">
        <v>74</v>
      </c>
      <c r="C25" s="1"/>
      <c r="D25" s="1"/>
      <c r="E25" s="1"/>
      <c r="F25" s="1"/>
      <c r="G25" s="1"/>
      <c r="H25">
        <v>15854</v>
      </c>
      <c r="I25" s="1">
        <f>H25-(H25*0.059)</f>
        <v>14918.614</v>
      </c>
      <c r="J25" s="1">
        <f t="shared" ref="J25" si="113">I25-(I25*0.059)</f>
        <v>14038.415773999999</v>
      </c>
      <c r="K25" s="1">
        <f t="shared" ref="K25" si="114">J25-(J25*0.059)</f>
        <v>13210.149243333999</v>
      </c>
      <c r="L25" s="1">
        <f t="shared" ref="L25" si="115">K25-(K25*0.059)</f>
        <v>12430.750437977293</v>
      </c>
      <c r="M25" s="1">
        <f t="shared" ref="M25" si="116">L25-(L25*0.059)</f>
        <v>11697.336162136633</v>
      </c>
      <c r="N25" s="1">
        <f t="shared" ref="N25" si="117">M25-(M25*0.059)</f>
        <v>11007.193328570571</v>
      </c>
      <c r="O25" s="1">
        <f t="shared" ref="O25" si="118">N25-(N25*0.059)</f>
        <v>10357.768922184907</v>
      </c>
      <c r="P25" s="1">
        <f t="shared" ref="P25" si="119">O25-(O25*0.059)</f>
        <v>9746.6605557759976</v>
      </c>
      <c r="Q25" s="1">
        <f t="shared" ref="Q25" si="120">P25-(P25*0.059)</f>
        <v>9171.6075829852143</v>
      </c>
      <c r="R25" s="1">
        <f t="shared" ref="R25" si="121">Q25-(Q25*0.059)</f>
        <v>8630.4827355890866</v>
      </c>
      <c r="S25" s="1">
        <f t="shared" ref="S25" si="122">R25-(R25*0.059)</f>
        <v>8121.2842541893306</v>
      </c>
      <c r="T25" s="1">
        <f t="shared" ref="T25" si="123">S25-(S25*0.059)</f>
        <v>7642.1284831921603</v>
      </c>
      <c r="U25" s="5">
        <f>H24*0.45</f>
        <v>7134.3</v>
      </c>
      <c r="V25" s="1">
        <f>(U25-(($U25-$AO25)/20))</f>
        <v>6856.8550000000005</v>
      </c>
      <c r="W25" s="1">
        <f t="shared" si="13"/>
        <v>6579.4100000000008</v>
      </c>
      <c r="X25" s="1">
        <f t="shared" si="13"/>
        <v>6301.9650000000011</v>
      </c>
      <c r="Y25" s="1">
        <f t="shared" si="13"/>
        <v>6024.5200000000013</v>
      </c>
      <c r="Z25" s="1">
        <f t="shared" si="13"/>
        <v>5747.0750000000016</v>
      </c>
      <c r="AA25" s="1">
        <f t="shared" si="13"/>
        <v>5469.6300000000019</v>
      </c>
      <c r="AB25" s="1">
        <f t="shared" si="13"/>
        <v>5192.1850000000022</v>
      </c>
      <c r="AC25" s="1">
        <f t="shared" si="13"/>
        <v>4914.7400000000025</v>
      </c>
      <c r="AD25" s="1">
        <f t="shared" si="13"/>
        <v>4637.2950000000028</v>
      </c>
      <c r="AE25" s="1">
        <f t="shared" si="13"/>
        <v>4359.8500000000031</v>
      </c>
      <c r="AF25" s="1">
        <f t="shared" si="13"/>
        <v>4082.4050000000029</v>
      </c>
      <c r="AG25" s="1">
        <f t="shared" si="13"/>
        <v>3804.9600000000028</v>
      </c>
      <c r="AH25" s="1">
        <f t="shared" si="13"/>
        <v>3527.5150000000026</v>
      </c>
      <c r="AI25" s="1">
        <f t="shared" si="13"/>
        <v>3250.0700000000024</v>
      </c>
      <c r="AJ25" s="1">
        <f t="shared" si="13"/>
        <v>2972.6250000000023</v>
      </c>
      <c r="AK25" s="1">
        <f t="shared" si="13"/>
        <v>2695.1800000000021</v>
      </c>
      <c r="AL25" s="1">
        <f t="shared" si="13"/>
        <v>2417.7350000000019</v>
      </c>
      <c r="AM25" s="1">
        <f t="shared" si="13"/>
        <v>2140.2900000000018</v>
      </c>
      <c r="AN25" s="1">
        <f t="shared" si="13"/>
        <v>1862.8450000000018</v>
      </c>
      <c r="AO25" s="5">
        <f>H24*0.1</f>
        <v>1585.4</v>
      </c>
    </row>
    <row r="26" spans="1:41" x14ac:dyDescent="0.25">
      <c r="A26" t="s">
        <v>39</v>
      </c>
      <c r="B26" t="s">
        <v>22</v>
      </c>
      <c r="C26">
        <v>5258</v>
      </c>
      <c r="D26">
        <v>5691</v>
      </c>
      <c r="E26">
        <v>6385</v>
      </c>
      <c r="F26">
        <v>6080</v>
      </c>
      <c r="G26">
        <v>5761</v>
      </c>
      <c r="H26">
        <v>5623</v>
      </c>
      <c r="I26">
        <v>5760</v>
      </c>
      <c r="J26">
        <v>5290</v>
      </c>
      <c r="K26">
        <v>5685</v>
      </c>
      <c r="L26">
        <v>6008</v>
      </c>
      <c r="M26">
        <v>5752</v>
      </c>
      <c r="N26">
        <v>5665</v>
      </c>
      <c r="O26">
        <v>5702</v>
      </c>
    </row>
    <row r="27" spans="1:41" x14ac:dyDescent="0.25">
      <c r="A27" t="s">
        <v>39</v>
      </c>
      <c r="B27" t="s">
        <v>74</v>
      </c>
      <c r="C27" s="1"/>
      <c r="D27" s="1"/>
      <c r="E27" s="1"/>
      <c r="F27" s="1"/>
      <c r="G27" s="1"/>
      <c r="H27">
        <v>5623</v>
      </c>
      <c r="I27" s="1">
        <f>H27-(H27*0.059)</f>
        <v>5291.2430000000004</v>
      </c>
      <c r="J27" s="1">
        <f t="shared" ref="J27" si="124">I27-(I27*0.059)</f>
        <v>4979.059663</v>
      </c>
      <c r="K27" s="1">
        <f t="shared" ref="K27" si="125">J27-(J27*0.059)</f>
        <v>4685.2951428830002</v>
      </c>
      <c r="L27" s="1">
        <f t="shared" ref="L27" si="126">K27-(K27*0.059)</f>
        <v>4408.8627294529033</v>
      </c>
      <c r="M27" s="1">
        <f t="shared" ref="M27" si="127">L27-(L27*0.059)</f>
        <v>4148.7398284151823</v>
      </c>
      <c r="N27" s="1">
        <f t="shared" ref="N27" si="128">M27-(M27*0.059)</f>
        <v>3903.9641785386866</v>
      </c>
      <c r="O27" s="1">
        <f t="shared" ref="O27" si="129">N27-(N27*0.059)</f>
        <v>3673.6302920049043</v>
      </c>
      <c r="P27" s="1">
        <f t="shared" ref="P27" si="130">O27-(O27*0.059)</f>
        <v>3456.886104776615</v>
      </c>
      <c r="Q27" s="1">
        <f t="shared" ref="Q27" si="131">P27-(P27*0.059)</f>
        <v>3252.9298245947948</v>
      </c>
      <c r="R27" s="1">
        <f t="shared" ref="R27" si="132">Q27-(Q27*0.059)</f>
        <v>3061.0069649437019</v>
      </c>
      <c r="S27" s="1">
        <f t="shared" ref="S27" si="133">R27-(R27*0.059)</f>
        <v>2880.4075540120234</v>
      </c>
      <c r="T27" s="1">
        <f t="shared" ref="T27" si="134">S27-(S27*0.059)</f>
        <v>2710.4635083253143</v>
      </c>
      <c r="U27" s="5">
        <f>H26*0.45</f>
        <v>2530.35</v>
      </c>
      <c r="V27" s="1">
        <f>(U27-(($U27-$AO27)/20))</f>
        <v>2431.9474999999998</v>
      </c>
      <c r="W27" s="1">
        <f t="shared" si="13"/>
        <v>2333.5449999999996</v>
      </c>
      <c r="X27" s="1">
        <f t="shared" si="13"/>
        <v>2235.1424999999995</v>
      </c>
      <c r="Y27" s="1">
        <f t="shared" si="13"/>
        <v>2136.7399999999993</v>
      </c>
      <c r="Z27" s="1">
        <f t="shared" si="13"/>
        <v>2038.3374999999994</v>
      </c>
      <c r="AA27" s="1">
        <f t="shared" si="13"/>
        <v>1939.9349999999995</v>
      </c>
      <c r="AB27" s="1">
        <f t="shared" si="13"/>
        <v>1841.5324999999996</v>
      </c>
      <c r="AC27" s="1">
        <f t="shared" si="13"/>
        <v>1743.1299999999997</v>
      </c>
      <c r="AD27" s="1">
        <f t="shared" si="13"/>
        <v>1644.7274999999997</v>
      </c>
      <c r="AE27" s="1">
        <f t="shared" si="13"/>
        <v>1546.3249999999998</v>
      </c>
      <c r="AF27" s="1">
        <f t="shared" si="13"/>
        <v>1447.9224999999999</v>
      </c>
      <c r="AG27" s="1">
        <f t="shared" si="13"/>
        <v>1349.52</v>
      </c>
      <c r="AH27" s="1">
        <f t="shared" si="13"/>
        <v>1251.1175000000001</v>
      </c>
      <c r="AI27" s="1">
        <f t="shared" si="13"/>
        <v>1152.7150000000001</v>
      </c>
      <c r="AJ27" s="1">
        <f t="shared" si="13"/>
        <v>1054.3125000000002</v>
      </c>
      <c r="AK27" s="1">
        <f t="shared" si="13"/>
        <v>955.9100000000002</v>
      </c>
      <c r="AL27" s="1">
        <f t="shared" si="13"/>
        <v>857.50750000000016</v>
      </c>
      <c r="AM27" s="1">
        <f t="shared" si="13"/>
        <v>759.10500000000013</v>
      </c>
      <c r="AN27" s="1">
        <f t="shared" si="13"/>
        <v>660.7025000000001</v>
      </c>
      <c r="AO27" s="5">
        <f>H26*0.1</f>
        <v>562.30000000000007</v>
      </c>
    </row>
    <row r="28" spans="1:41" x14ac:dyDescent="0.25">
      <c r="A28" t="s">
        <v>40</v>
      </c>
      <c r="B28" t="s">
        <v>22</v>
      </c>
      <c r="C28">
        <v>405413</v>
      </c>
      <c r="D28">
        <v>490777</v>
      </c>
      <c r="E28">
        <v>463047</v>
      </c>
      <c r="F28">
        <v>481459</v>
      </c>
      <c r="G28">
        <v>461124</v>
      </c>
      <c r="H28">
        <v>440480</v>
      </c>
      <c r="I28">
        <v>455778</v>
      </c>
      <c r="J28">
        <v>432508</v>
      </c>
      <c r="K28">
        <v>396435</v>
      </c>
      <c r="L28">
        <v>412893</v>
      </c>
      <c r="M28">
        <v>424597</v>
      </c>
      <c r="N28">
        <v>376929</v>
      </c>
      <c r="O28">
        <v>381897</v>
      </c>
    </row>
    <row r="29" spans="1:41" x14ac:dyDescent="0.25">
      <c r="A29" t="s">
        <v>40</v>
      </c>
      <c r="B29" t="s">
        <v>74</v>
      </c>
      <c r="C29" s="1"/>
      <c r="D29" s="1"/>
      <c r="E29" s="1"/>
      <c r="F29" s="1"/>
      <c r="G29" s="1"/>
      <c r="H29">
        <v>440480</v>
      </c>
      <c r="I29" s="1">
        <f>H29-(H29*0.059)</f>
        <v>414491.68</v>
      </c>
      <c r="J29" s="1">
        <f t="shared" ref="J29" si="135">I29-(I29*0.059)</f>
        <v>390036.67087999999</v>
      </c>
      <c r="K29" s="1">
        <f t="shared" ref="K29" si="136">J29-(J29*0.059)</f>
        <v>367024.50729808002</v>
      </c>
      <c r="L29" s="1">
        <f t="shared" ref="L29" si="137">K29-(K29*0.059)</f>
        <v>345370.0613674933</v>
      </c>
      <c r="M29" s="1">
        <f t="shared" ref="M29" si="138">L29-(L29*0.059)</f>
        <v>324993.22774681117</v>
      </c>
      <c r="N29" s="1">
        <f t="shared" ref="N29" si="139">M29-(M29*0.059)</f>
        <v>305818.62730974931</v>
      </c>
      <c r="O29" s="1">
        <f t="shared" ref="O29" si="140">N29-(N29*0.059)</f>
        <v>287775.32829847408</v>
      </c>
      <c r="P29" s="1">
        <f t="shared" ref="P29" si="141">O29-(O29*0.059)</f>
        <v>270796.5839288641</v>
      </c>
      <c r="Q29" s="1">
        <f t="shared" ref="Q29" si="142">P29-(P29*0.059)</f>
        <v>254819.5854770611</v>
      </c>
      <c r="R29" s="1">
        <f t="shared" ref="R29" si="143">Q29-(Q29*0.059)</f>
        <v>239785.2299339145</v>
      </c>
      <c r="S29" s="1">
        <f t="shared" ref="S29" si="144">R29-(R29*0.059)</f>
        <v>225637.90136781355</v>
      </c>
      <c r="T29" s="1">
        <f t="shared" ref="T29" si="145">S29-(S29*0.059)</f>
        <v>212325.26518711256</v>
      </c>
      <c r="U29" s="5">
        <f>H28*0.45</f>
        <v>198216</v>
      </c>
      <c r="V29" s="1">
        <f>(U29-(($U29-$AO29)/20))</f>
        <v>190507.6</v>
      </c>
      <c r="W29" s="1">
        <f t="shared" si="13"/>
        <v>182799.2</v>
      </c>
      <c r="X29" s="1">
        <f t="shared" si="13"/>
        <v>175090.80000000002</v>
      </c>
      <c r="Y29" s="1">
        <f t="shared" si="13"/>
        <v>167382.40000000002</v>
      </c>
      <c r="Z29" s="1">
        <f t="shared" si="13"/>
        <v>159674.00000000003</v>
      </c>
      <c r="AA29" s="1">
        <f t="shared" si="13"/>
        <v>151965.60000000003</v>
      </c>
      <c r="AB29" s="1">
        <f t="shared" si="13"/>
        <v>144257.20000000004</v>
      </c>
      <c r="AC29" s="1">
        <f t="shared" si="13"/>
        <v>136548.80000000005</v>
      </c>
      <c r="AD29" s="1">
        <f t="shared" si="13"/>
        <v>128840.40000000005</v>
      </c>
      <c r="AE29" s="1">
        <f t="shared" si="13"/>
        <v>121132.00000000006</v>
      </c>
      <c r="AF29" s="1">
        <f t="shared" si="13"/>
        <v>113423.60000000006</v>
      </c>
      <c r="AG29" s="1">
        <f t="shared" si="13"/>
        <v>105715.20000000007</v>
      </c>
      <c r="AH29" s="1">
        <f t="shared" si="13"/>
        <v>98006.800000000076</v>
      </c>
      <c r="AI29" s="1">
        <f t="shared" si="13"/>
        <v>90298.400000000081</v>
      </c>
      <c r="AJ29" s="1">
        <f t="shared" si="13"/>
        <v>82590.000000000087</v>
      </c>
      <c r="AK29" s="1">
        <f t="shared" si="13"/>
        <v>74881.600000000093</v>
      </c>
      <c r="AL29" s="1">
        <f t="shared" si="13"/>
        <v>67173.200000000099</v>
      </c>
      <c r="AM29" s="1">
        <f t="shared" si="13"/>
        <v>59464.800000000097</v>
      </c>
      <c r="AN29" s="1">
        <f t="shared" si="13"/>
        <v>51756.400000000096</v>
      </c>
      <c r="AO29" s="5">
        <f>H28*0.1</f>
        <v>44048</v>
      </c>
    </row>
    <row r="30" spans="1:41" x14ac:dyDescent="0.25">
      <c r="A30" t="s">
        <v>41</v>
      </c>
      <c r="B30" t="s">
        <v>22</v>
      </c>
      <c r="C30">
        <v>206603</v>
      </c>
      <c r="D30">
        <v>259986</v>
      </c>
      <c r="E30">
        <v>259107</v>
      </c>
      <c r="F30">
        <v>261331</v>
      </c>
      <c r="G30">
        <v>267429</v>
      </c>
      <c r="H30">
        <v>263280</v>
      </c>
      <c r="I30">
        <v>248316</v>
      </c>
      <c r="J30">
        <v>245044</v>
      </c>
      <c r="K30">
        <v>276193</v>
      </c>
      <c r="L30">
        <v>272118</v>
      </c>
      <c r="M30">
        <v>279017</v>
      </c>
      <c r="N30">
        <v>257919</v>
      </c>
      <c r="O30">
        <v>282387</v>
      </c>
    </row>
    <row r="31" spans="1:41" x14ac:dyDescent="0.25">
      <c r="A31" t="s">
        <v>41</v>
      </c>
      <c r="B31" t="s">
        <v>74</v>
      </c>
      <c r="C31" s="1"/>
      <c r="D31" s="1"/>
      <c r="E31" s="1"/>
      <c r="F31" s="1"/>
      <c r="G31" s="1"/>
      <c r="H31">
        <v>263280</v>
      </c>
      <c r="I31" s="1">
        <f>H31-(H31*0.059)</f>
        <v>247746.48</v>
      </c>
      <c r="J31" s="1">
        <f t="shared" ref="J31" si="146">I31-(I31*0.059)</f>
        <v>233129.43768</v>
      </c>
      <c r="K31" s="1">
        <f t="shared" ref="K31" si="147">J31-(J31*0.059)</f>
        <v>219374.80085688</v>
      </c>
      <c r="L31" s="1">
        <f t="shared" ref="L31" si="148">K31-(K31*0.059)</f>
        <v>206431.68760632409</v>
      </c>
      <c r="M31" s="1">
        <f t="shared" ref="M31" si="149">L31-(L31*0.059)</f>
        <v>194252.21803755098</v>
      </c>
      <c r="N31" s="1">
        <f t="shared" ref="N31" si="150">M31-(M31*0.059)</f>
        <v>182791.33717333546</v>
      </c>
      <c r="O31" s="1">
        <f t="shared" ref="O31" si="151">N31-(N31*0.059)</f>
        <v>172006.64828010867</v>
      </c>
      <c r="P31" s="1">
        <f t="shared" ref="P31" si="152">O31-(O31*0.059)</f>
        <v>161858.25603158225</v>
      </c>
      <c r="Q31" s="1">
        <f t="shared" ref="Q31" si="153">P31-(P31*0.059)</f>
        <v>152308.61892571888</v>
      </c>
      <c r="R31" s="1">
        <f t="shared" ref="R31" si="154">Q31-(Q31*0.059)</f>
        <v>143322.41040910146</v>
      </c>
      <c r="S31" s="1">
        <f t="shared" ref="S31" si="155">R31-(R31*0.059)</f>
        <v>134866.38819496447</v>
      </c>
      <c r="T31" s="1">
        <f t="shared" ref="T31" si="156">S31-(S31*0.059)</f>
        <v>126909.27129146157</v>
      </c>
      <c r="U31" s="5">
        <f>H30*0.45</f>
        <v>118476</v>
      </c>
      <c r="V31" s="1">
        <f>(U31-(($U31-$AO31)/20))</f>
        <v>113868.6</v>
      </c>
      <c r="W31" s="1">
        <f t="shared" si="13"/>
        <v>109261.20000000001</v>
      </c>
      <c r="X31" s="1">
        <f t="shared" si="13"/>
        <v>104653.80000000002</v>
      </c>
      <c r="Y31" s="1">
        <f t="shared" si="13"/>
        <v>100046.40000000002</v>
      </c>
      <c r="Z31" s="1">
        <f t="shared" si="13"/>
        <v>95439.000000000029</v>
      </c>
      <c r="AA31" s="1">
        <f t="shared" si="13"/>
        <v>90831.600000000035</v>
      </c>
      <c r="AB31" s="1">
        <f t="shared" si="13"/>
        <v>86224.200000000041</v>
      </c>
      <c r="AC31" s="1">
        <f t="shared" si="13"/>
        <v>81616.800000000047</v>
      </c>
      <c r="AD31" s="1">
        <f t="shared" si="13"/>
        <v>77009.400000000052</v>
      </c>
      <c r="AE31" s="1">
        <f t="shared" si="13"/>
        <v>72402.000000000058</v>
      </c>
      <c r="AF31" s="1">
        <f t="shared" si="13"/>
        <v>67794.600000000064</v>
      </c>
      <c r="AG31" s="1">
        <f t="shared" si="13"/>
        <v>63187.200000000063</v>
      </c>
      <c r="AH31" s="1">
        <f t="shared" si="13"/>
        <v>58579.800000000061</v>
      </c>
      <c r="AI31" s="1">
        <f t="shared" si="13"/>
        <v>53972.40000000006</v>
      </c>
      <c r="AJ31" s="1">
        <f t="shared" si="13"/>
        <v>49365.000000000058</v>
      </c>
      <c r="AK31" s="1">
        <f t="shared" si="13"/>
        <v>44757.600000000057</v>
      </c>
      <c r="AL31" s="1">
        <f t="shared" si="13"/>
        <v>40150.200000000055</v>
      </c>
      <c r="AM31" s="1">
        <f t="shared" si="13"/>
        <v>35542.800000000054</v>
      </c>
      <c r="AN31" s="1">
        <f t="shared" si="13"/>
        <v>30935.400000000052</v>
      </c>
      <c r="AO31" s="5">
        <f>H30*0.1</f>
        <v>26328</v>
      </c>
    </row>
    <row r="32" spans="1:41" x14ac:dyDescent="0.25">
      <c r="A32" t="s">
        <v>42</v>
      </c>
      <c r="B32" t="s">
        <v>22</v>
      </c>
      <c r="C32">
        <v>110485</v>
      </c>
      <c r="D32">
        <v>131810</v>
      </c>
      <c r="E32">
        <v>120828</v>
      </c>
      <c r="F32">
        <v>116788</v>
      </c>
      <c r="G32">
        <v>119442</v>
      </c>
      <c r="H32">
        <v>129689</v>
      </c>
      <c r="I32">
        <v>124396</v>
      </c>
      <c r="J32">
        <v>112669</v>
      </c>
      <c r="K32">
        <v>108153</v>
      </c>
      <c r="L32">
        <v>111390</v>
      </c>
      <c r="M32">
        <v>104432</v>
      </c>
      <c r="N32">
        <v>64196</v>
      </c>
      <c r="O32">
        <v>63815</v>
      </c>
    </row>
    <row r="33" spans="1:41" x14ac:dyDescent="0.25">
      <c r="A33" t="s">
        <v>42</v>
      </c>
      <c r="B33" t="s">
        <v>74</v>
      </c>
      <c r="C33" s="1"/>
      <c r="D33" s="1"/>
      <c r="E33" s="1"/>
      <c r="F33" s="1"/>
      <c r="G33" s="1"/>
      <c r="H33">
        <v>129689</v>
      </c>
      <c r="I33" s="1">
        <f>H33-(H33*0.059)</f>
        <v>122037.349</v>
      </c>
      <c r="J33" s="1">
        <f t="shared" ref="J33" si="157">I33-(I33*0.059)</f>
        <v>114837.145409</v>
      </c>
      <c r="K33" s="1">
        <f t="shared" ref="K33" si="158">J33-(J33*0.059)</f>
        <v>108061.75382986901</v>
      </c>
      <c r="L33" s="1">
        <f t="shared" ref="L33" si="159">K33-(K33*0.059)</f>
        <v>101686.11035390674</v>
      </c>
      <c r="M33" s="1">
        <f t="shared" ref="M33" si="160">L33-(L33*0.059)</f>
        <v>95686.62984302624</v>
      </c>
      <c r="N33" s="1">
        <f t="shared" ref="N33" si="161">M33-(M33*0.059)</f>
        <v>90041.118682287692</v>
      </c>
      <c r="O33" s="1">
        <f t="shared" ref="O33" si="162">N33-(N33*0.059)</f>
        <v>84728.69268003272</v>
      </c>
      <c r="P33" s="1">
        <f t="shared" ref="P33" si="163">O33-(O33*0.059)</f>
        <v>79729.699811910788</v>
      </c>
      <c r="Q33" s="1">
        <f t="shared" ref="Q33" si="164">P33-(P33*0.059)</f>
        <v>75025.647523008054</v>
      </c>
      <c r="R33" s="1">
        <f t="shared" ref="R33" si="165">Q33-(Q33*0.059)</f>
        <v>70599.134319150573</v>
      </c>
      <c r="S33" s="1">
        <f t="shared" ref="S33" si="166">R33-(R33*0.059)</f>
        <v>66433.785394320686</v>
      </c>
      <c r="T33" s="1">
        <f t="shared" ref="T33" si="167">S33-(S33*0.059)</f>
        <v>62514.192056055763</v>
      </c>
      <c r="U33" s="5">
        <f>H32*0.45</f>
        <v>58360.05</v>
      </c>
      <c r="V33" s="1">
        <f>(U33-(($U33-$AO33)/20))</f>
        <v>56090.4925</v>
      </c>
      <c r="W33" s="1">
        <f t="shared" si="13"/>
        <v>53820.934999999998</v>
      </c>
      <c r="X33" s="1">
        <f t="shared" si="13"/>
        <v>51551.377499999995</v>
      </c>
      <c r="Y33" s="1">
        <f t="shared" si="13"/>
        <v>49281.819999999992</v>
      </c>
      <c r="Z33" s="1">
        <f t="shared" ref="Z33:AN33" si="168">(Y33-(($U33-$AO33)/20))</f>
        <v>47012.26249999999</v>
      </c>
      <c r="AA33" s="1">
        <f t="shared" si="168"/>
        <v>44742.704999999987</v>
      </c>
      <c r="AB33" s="1">
        <f t="shared" si="168"/>
        <v>42473.147499999985</v>
      </c>
      <c r="AC33" s="1">
        <f t="shared" si="168"/>
        <v>40203.589999999982</v>
      </c>
      <c r="AD33" s="1">
        <f t="shared" si="168"/>
        <v>37934.032499999979</v>
      </c>
      <c r="AE33" s="1">
        <f t="shared" si="168"/>
        <v>35664.474999999977</v>
      </c>
      <c r="AF33" s="1">
        <f t="shared" si="168"/>
        <v>33394.917499999974</v>
      </c>
      <c r="AG33" s="1">
        <f t="shared" si="168"/>
        <v>31125.359999999975</v>
      </c>
      <c r="AH33" s="1">
        <f t="shared" si="168"/>
        <v>28855.802499999976</v>
      </c>
      <c r="AI33" s="1">
        <f t="shared" si="168"/>
        <v>26586.244999999977</v>
      </c>
      <c r="AJ33" s="1">
        <f t="shared" si="168"/>
        <v>24316.687499999978</v>
      </c>
      <c r="AK33" s="1">
        <f t="shared" si="168"/>
        <v>22047.129999999979</v>
      </c>
      <c r="AL33" s="1">
        <f t="shared" si="168"/>
        <v>19777.57249999998</v>
      </c>
      <c r="AM33" s="1">
        <f t="shared" si="168"/>
        <v>17508.014999999981</v>
      </c>
      <c r="AN33" s="1">
        <f t="shared" si="168"/>
        <v>15238.457499999982</v>
      </c>
      <c r="AO33" s="5">
        <f>H32*0.1</f>
        <v>12968.900000000001</v>
      </c>
    </row>
    <row r="34" spans="1:41" x14ac:dyDescent="0.25">
      <c r="A34" t="s">
        <v>43</v>
      </c>
      <c r="B34" t="s">
        <v>22</v>
      </c>
      <c r="C34">
        <v>152936</v>
      </c>
      <c r="D34">
        <v>149536</v>
      </c>
      <c r="E34">
        <v>151857</v>
      </c>
      <c r="F34">
        <v>153007</v>
      </c>
      <c r="G34">
        <v>155188</v>
      </c>
      <c r="H34">
        <v>149261</v>
      </c>
      <c r="I34">
        <v>156893</v>
      </c>
      <c r="J34">
        <v>151902</v>
      </c>
      <c r="K34">
        <v>145117</v>
      </c>
      <c r="L34">
        <v>153088</v>
      </c>
      <c r="M34">
        <v>162185</v>
      </c>
      <c r="N34">
        <v>162697</v>
      </c>
      <c r="O34">
        <v>158349</v>
      </c>
    </row>
    <row r="35" spans="1:41" x14ac:dyDescent="0.25">
      <c r="A35" t="s">
        <v>43</v>
      </c>
      <c r="B35" t="s">
        <v>74</v>
      </c>
      <c r="C35" s="1"/>
      <c r="D35" s="1"/>
      <c r="E35" s="1"/>
      <c r="F35" s="1"/>
      <c r="G35" s="1"/>
      <c r="H35">
        <v>149261</v>
      </c>
      <c r="I35" s="1">
        <f>H35-(H35*0.059)</f>
        <v>140454.601</v>
      </c>
      <c r="J35" s="1">
        <f t="shared" ref="J35" si="169">I35-(I35*0.059)</f>
        <v>132167.779541</v>
      </c>
      <c r="K35" s="1">
        <f t="shared" ref="K35" si="170">J35-(J35*0.059)</f>
        <v>124369.880548081</v>
      </c>
      <c r="L35" s="1">
        <f t="shared" ref="L35" si="171">K35-(K35*0.059)</f>
        <v>117032.05759574422</v>
      </c>
      <c r="M35" s="1">
        <f t="shared" ref="M35" si="172">L35-(L35*0.059)</f>
        <v>110127.16619759532</v>
      </c>
      <c r="N35" s="1">
        <f t="shared" ref="N35" si="173">M35-(M35*0.059)</f>
        <v>103629.6633919372</v>
      </c>
      <c r="O35" s="1">
        <f t="shared" ref="O35" si="174">N35-(N35*0.059)</f>
        <v>97515.513251812896</v>
      </c>
      <c r="P35" s="1">
        <f t="shared" ref="P35" si="175">O35-(O35*0.059)</f>
        <v>91762.097969955939</v>
      </c>
      <c r="Q35" s="1">
        <f t="shared" ref="Q35" si="176">P35-(P35*0.059)</f>
        <v>86348.134189728546</v>
      </c>
      <c r="R35" s="1">
        <f t="shared" ref="R35" si="177">Q35-(Q35*0.059)</f>
        <v>81253.594272534567</v>
      </c>
      <c r="S35" s="1">
        <f t="shared" ref="S35" si="178">R35-(R35*0.059)</f>
        <v>76459.63221045502</v>
      </c>
      <c r="T35" s="1">
        <f t="shared" ref="T35" si="179">S35-(S35*0.059)</f>
        <v>71948.513910038178</v>
      </c>
      <c r="U35" s="5">
        <f>H34*0.45</f>
        <v>67167.45</v>
      </c>
      <c r="V35" s="1">
        <f>(U35-(($U35-$AO35)/20))</f>
        <v>64555.3825</v>
      </c>
      <c r="W35" s="1">
        <f t="shared" ref="W35:AN35" si="180">(V35-(($U35-$AO35)/20))</f>
        <v>61943.315000000002</v>
      </c>
      <c r="X35" s="1">
        <f t="shared" si="180"/>
        <v>59331.247500000005</v>
      </c>
      <c r="Y35" s="1">
        <f t="shared" si="180"/>
        <v>56719.180000000008</v>
      </c>
      <c r="Z35" s="1">
        <f t="shared" si="180"/>
        <v>54107.11250000001</v>
      </c>
      <c r="AA35" s="1">
        <f t="shared" si="180"/>
        <v>51495.045000000013</v>
      </c>
      <c r="AB35" s="1">
        <f t="shared" si="180"/>
        <v>48882.977500000015</v>
      </c>
      <c r="AC35" s="1">
        <f t="shared" si="180"/>
        <v>46270.910000000018</v>
      </c>
      <c r="AD35" s="1">
        <f t="shared" si="180"/>
        <v>43658.842500000021</v>
      </c>
      <c r="AE35" s="1">
        <f t="shared" si="180"/>
        <v>41046.775000000023</v>
      </c>
      <c r="AF35" s="1">
        <f t="shared" si="180"/>
        <v>38434.707500000026</v>
      </c>
      <c r="AG35" s="1">
        <f t="shared" si="180"/>
        <v>35822.640000000029</v>
      </c>
      <c r="AH35" s="1">
        <f t="shared" si="180"/>
        <v>33210.572500000031</v>
      </c>
      <c r="AI35" s="1">
        <f t="shared" si="180"/>
        <v>30598.50500000003</v>
      </c>
      <c r="AJ35" s="1">
        <f t="shared" si="180"/>
        <v>27986.437500000029</v>
      </c>
      <c r="AK35" s="1">
        <f t="shared" si="180"/>
        <v>25374.370000000028</v>
      </c>
      <c r="AL35" s="1">
        <f t="shared" si="180"/>
        <v>22762.302500000027</v>
      </c>
      <c r="AM35" s="1">
        <f t="shared" si="180"/>
        <v>20150.235000000026</v>
      </c>
      <c r="AN35" s="1">
        <f t="shared" si="180"/>
        <v>17538.167500000025</v>
      </c>
      <c r="AO35" s="5">
        <f>H34*0.1</f>
        <v>14926.1</v>
      </c>
    </row>
    <row r="36" spans="1:41" x14ac:dyDescent="0.25">
      <c r="A36" t="s">
        <v>44</v>
      </c>
      <c r="B36" t="s">
        <v>22</v>
      </c>
      <c r="C36">
        <v>62070</v>
      </c>
      <c r="D36">
        <v>61784</v>
      </c>
      <c r="E36">
        <v>64150</v>
      </c>
      <c r="F36">
        <v>63465</v>
      </c>
      <c r="G36">
        <v>63333</v>
      </c>
      <c r="H36">
        <v>58205</v>
      </c>
      <c r="I36">
        <v>57527</v>
      </c>
      <c r="J36">
        <v>54750</v>
      </c>
      <c r="K36">
        <v>70590</v>
      </c>
      <c r="L36">
        <v>60495</v>
      </c>
      <c r="M36">
        <v>57546</v>
      </c>
      <c r="N36">
        <v>57031</v>
      </c>
      <c r="O36">
        <v>55559</v>
      </c>
    </row>
    <row r="37" spans="1:41" x14ac:dyDescent="0.25">
      <c r="A37" t="s">
        <v>44</v>
      </c>
      <c r="B37" t="s">
        <v>74</v>
      </c>
      <c r="C37" s="1"/>
      <c r="D37" s="1"/>
      <c r="E37" s="1"/>
      <c r="F37" s="1"/>
      <c r="G37" s="1"/>
      <c r="H37">
        <v>58205</v>
      </c>
      <c r="I37" s="1">
        <f>H37-(H37*0.059)</f>
        <v>54770.904999999999</v>
      </c>
      <c r="J37" s="1">
        <f t="shared" ref="J37" si="181">I37-(I37*0.059)</f>
        <v>51539.421604999996</v>
      </c>
      <c r="K37" s="1">
        <f t="shared" ref="K37" si="182">J37-(J37*0.059)</f>
        <v>48498.595730304995</v>
      </c>
      <c r="L37" s="1">
        <f t="shared" ref="L37" si="183">K37-(K37*0.059)</f>
        <v>45637.178582216999</v>
      </c>
      <c r="M37" s="1">
        <f t="shared" ref="M37" si="184">L37-(L37*0.059)</f>
        <v>42944.585045866195</v>
      </c>
      <c r="N37" s="1">
        <f t="shared" ref="N37" si="185">M37-(M37*0.059)</f>
        <v>40410.854528160089</v>
      </c>
      <c r="O37" s="1">
        <f t="shared" ref="O37" si="186">N37-(N37*0.059)</f>
        <v>38026.614110998642</v>
      </c>
      <c r="P37" s="1">
        <f t="shared" ref="P37" si="187">O37-(O37*0.059)</f>
        <v>35783.043878449724</v>
      </c>
      <c r="Q37" s="1">
        <f t="shared" ref="Q37" si="188">P37-(P37*0.059)</f>
        <v>33671.844289621193</v>
      </c>
      <c r="R37" s="1">
        <f t="shared" ref="R37" si="189">Q37-(Q37*0.059)</f>
        <v>31685.205476533542</v>
      </c>
      <c r="S37" s="1">
        <f t="shared" ref="S37" si="190">R37-(R37*0.059)</f>
        <v>29815.778353418063</v>
      </c>
      <c r="T37" s="1">
        <f t="shared" ref="T37" si="191">S37-(S37*0.059)</f>
        <v>28056.647430566398</v>
      </c>
      <c r="U37" s="5">
        <f>H36*0.45</f>
        <v>26192.25</v>
      </c>
      <c r="V37" s="1">
        <f>(U37-(($U37-$AO37)/20))</f>
        <v>25173.662499999999</v>
      </c>
      <c r="W37" s="1">
        <f t="shared" ref="W37:AN37" si="192">(V37-(($U37-$AO37)/20))</f>
        <v>24155.074999999997</v>
      </c>
      <c r="X37" s="1">
        <f t="shared" si="192"/>
        <v>23136.487499999996</v>
      </c>
      <c r="Y37" s="1">
        <f t="shared" si="192"/>
        <v>22117.899999999994</v>
      </c>
      <c r="Z37" s="1">
        <f t="shared" si="192"/>
        <v>21099.312499999993</v>
      </c>
      <c r="AA37" s="1">
        <f t="shared" si="192"/>
        <v>20080.724999999991</v>
      </c>
      <c r="AB37" s="1">
        <f t="shared" si="192"/>
        <v>19062.13749999999</v>
      </c>
      <c r="AC37" s="1">
        <f t="shared" si="192"/>
        <v>18043.549999999988</v>
      </c>
      <c r="AD37" s="1">
        <f t="shared" si="192"/>
        <v>17024.962499999987</v>
      </c>
      <c r="AE37" s="1">
        <f t="shared" si="192"/>
        <v>16006.374999999987</v>
      </c>
      <c r="AF37" s="1">
        <f t="shared" si="192"/>
        <v>14987.787499999988</v>
      </c>
      <c r="AG37" s="1">
        <f t="shared" si="192"/>
        <v>13969.199999999988</v>
      </c>
      <c r="AH37" s="1">
        <f t="shared" si="192"/>
        <v>12950.612499999988</v>
      </c>
      <c r="AI37" s="1">
        <f t="shared" si="192"/>
        <v>11932.024999999989</v>
      </c>
      <c r="AJ37" s="1">
        <f t="shared" si="192"/>
        <v>10913.437499999989</v>
      </c>
      <c r="AK37" s="1">
        <f t="shared" si="192"/>
        <v>9894.8499999999894</v>
      </c>
      <c r="AL37" s="1">
        <f t="shared" si="192"/>
        <v>8876.2624999999898</v>
      </c>
      <c r="AM37" s="1">
        <f t="shared" si="192"/>
        <v>7857.6749999999902</v>
      </c>
      <c r="AN37" s="1">
        <f t="shared" si="192"/>
        <v>6839.0874999999905</v>
      </c>
      <c r="AO37" s="5">
        <f>H36*0.1</f>
        <v>5820.5</v>
      </c>
    </row>
    <row r="38" spans="1:41" x14ac:dyDescent="0.25">
      <c r="A38" t="s">
        <v>45</v>
      </c>
      <c r="B38" t="s">
        <v>22</v>
      </c>
      <c r="C38">
        <v>27499</v>
      </c>
      <c r="D38">
        <v>26727</v>
      </c>
      <c r="E38">
        <v>25893</v>
      </c>
      <c r="F38">
        <v>24966</v>
      </c>
      <c r="G38">
        <v>24514</v>
      </c>
      <c r="H38">
        <v>24924</v>
      </c>
      <c r="I38">
        <v>25260</v>
      </c>
      <c r="J38">
        <v>23856</v>
      </c>
      <c r="K38">
        <v>25502</v>
      </c>
      <c r="L38">
        <v>25871</v>
      </c>
      <c r="M38">
        <v>25448</v>
      </c>
      <c r="N38">
        <v>22824</v>
      </c>
      <c r="O38">
        <v>21956</v>
      </c>
    </row>
    <row r="39" spans="1:41" x14ac:dyDescent="0.25">
      <c r="A39" t="s">
        <v>45</v>
      </c>
      <c r="B39" t="s">
        <v>74</v>
      </c>
      <c r="C39" s="1"/>
      <c r="D39" s="1"/>
      <c r="E39" s="1"/>
      <c r="F39" s="1"/>
      <c r="G39" s="1"/>
      <c r="H39">
        <v>24924</v>
      </c>
      <c r="I39" s="1">
        <f>H39-(H39*0.059)</f>
        <v>23453.484</v>
      </c>
      <c r="J39" s="1">
        <f t="shared" ref="J39" si="193">I39-(I39*0.059)</f>
        <v>22069.728444</v>
      </c>
      <c r="K39" s="1">
        <f t="shared" ref="K39" si="194">J39-(J39*0.059)</f>
        <v>20767.614465803999</v>
      </c>
      <c r="L39" s="1">
        <f t="shared" ref="L39" si="195">K39-(K39*0.059)</f>
        <v>19542.325212321564</v>
      </c>
      <c r="M39" s="1">
        <f t="shared" ref="M39" si="196">L39-(L39*0.059)</f>
        <v>18389.328024794591</v>
      </c>
      <c r="N39" s="1">
        <f t="shared" ref="N39" si="197">M39-(M39*0.059)</f>
        <v>17304.357671331709</v>
      </c>
      <c r="O39" s="1">
        <f t="shared" ref="O39" si="198">N39-(N39*0.059)</f>
        <v>16283.400568723138</v>
      </c>
      <c r="P39" s="1">
        <f t="shared" ref="P39" si="199">O39-(O39*0.059)</f>
        <v>15322.679935168473</v>
      </c>
      <c r="Q39" s="1">
        <f t="shared" ref="Q39" si="200">P39-(P39*0.059)</f>
        <v>14418.641818993534</v>
      </c>
      <c r="R39" s="1">
        <f t="shared" ref="R39" si="201">Q39-(Q39*0.059)</f>
        <v>13567.941951672916</v>
      </c>
      <c r="S39" s="1">
        <f t="shared" ref="S39" si="202">R39-(R39*0.059)</f>
        <v>12767.433376524214</v>
      </c>
      <c r="T39" s="1">
        <f t="shared" ref="T39" si="203">S39-(S39*0.059)</f>
        <v>12014.154807309285</v>
      </c>
      <c r="U39" s="5">
        <f>H38*0.45</f>
        <v>11215.800000000001</v>
      </c>
      <c r="V39" s="1">
        <f>(U39-(($U39-$AO39)/20))</f>
        <v>10779.630000000001</v>
      </c>
      <c r="W39" s="1">
        <f t="shared" ref="W39:AN39" si="204">(V39-(($U39-$AO39)/20))</f>
        <v>10343.460000000001</v>
      </c>
      <c r="X39" s="1">
        <f t="shared" si="204"/>
        <v>9907.2900000000009</v>
      </c>
      <c r="Y39" s="1">
        <f t="shared" si="204"/>
        <v>9471.1200000000008</v>
      </c>
      <c r="Z39" s="1">
        <f t="shared" si="204"/>
        <v>9034.9500000000007</v>
      </c>
      <c r="AA39" s="1">
        <f t="shared" si="204"/>
        <v>8598.7800000000007</v>
      </c>
      <c r="AB39" s="1">
        <f t="shared" si="204"/>
        <v>8162.6100000000006</v>
      </c>
      <c r="AC39" s="1">
        <f t="shared" si="204"/>
        <v>7726.4400000000005</v>
      </c>
      <c r="AD39" s="1">
        <f t="shared" si="204"/>
        <v>7290.27</v>
      </c>
      <c r="AE39" s="1">
        <f t="shared" si="204"/>
        <v>6854.1</v>
      </c>
      <c r="AF39" s="1">
        <f t="shared" si="204"/>
        <v>6417.93</v>
      </c>
      <c r="AG39" s="1">
        <f t="shared" si="204"/>
        <v>5981.76</v>
      </c>
      <c r="AH39" s="1">
        <f t="shared" si="204"/>
        <v>5545.59</v>
      </c>
      <c r="AI39" s="1">
        <f t="shared" si="204"/>
        <v>5109.42</v>
      </c>
      <c r="AJ39" s="1">
        <f t="shared" si="204"/>
        <v>4673.25</v>
      </c>
      <c r="AK39" s="1">
        <f t="shared" si="204"/>
        <v>4237.08</v>
      </c>
      <c r="AL39" s="1">
        <f t="shared" si="204"/>
        <v>3800.91</v>
      </c>
      <c r="AM39" s="1">
        <f t="shared" si="204"/>
        <v>3364.74</v>
      </c>
      <c r="AN39" s="1">
        <f t="shared" si="204"/>
        <v>2928.5699999999997</v>
      </c>
      <c r="AO39" s="5">
        <f>H38*0.1</f>
        <v>2492.4</v>
      </c>
    </row>
    <row r="40" spans="1:41" x14ac:dyDescent="0.25">
      <c r="A40" t="s">
        <v>46</v>
      </c>
      <c r="B40" t="s">
        <v>22</v>
      </c>
      <c r="C40">
        <v>14922</v>
      </c>
      <c r="D40">
        <v>14534</v>
      </c>
      <c r="E40">
        <v>15411</v>
      </c>
      <c r="F40">
        <v>16143</v>
      </c>
      <c r="G40">
        <v>17290</v>
      </c>
      <c r="H40">
        <v>16100</v>
      </c>
      <c r="I40">
        <v>15654</v>
      </c>
      <c r="J40">
        <v>14931</v>
      </c>
      <c r="K40">
        <v>15616</v>
      </c>
      <c r="L40">
        <v>15789</v>
      </c>
      <c r="M40">
        <v>15616</v>
      </c>
      <c r="N40">
        <v>15293</v>
      </c>
      <c r="O40">
        <v>15111</v>
      </c>
    </row>
    <row r="41" spans="1:41" x14ac:dyDescent="0.25">
      <c r="A41" t="s">
        <v>46</v>
      </c>
      <c r="B41" t="s">
        <v>74</v>
      </c>
      <c r="C41" s="1"/>
      <c r="D41" s="1"/>
      <c r="E41" s="1"/>
      <c r="F41" s="1"/>
      <c r="G41" s="1"/>
      <c r="H41">
        <v>16100</v>
      </c>
      <c r="I41" s="1">
        <f>H41-(H41*0.059)</f>
        <v>15150.1</v>
      </c>
      <c r="J41" s="1">
        <f t="shared" ref="J41" si="205">I41-(I41*0.059)</f>
        <v>14256.2441</v>
      </c>
      <c r="K41" s="1">
        <f t="shared" ref="K41" si="206">J41-(J41*0.059)</f>
        <v>13415.125698100001</v>
      </c>
      <c r="L41" s="1">
        <f t="shared" ref="L41" si="207">K41-(K41*0.059)</f>
        <v>12623.6332819121</v>
      </c>
      <c r="M41" s="1">
        <f t="shared" ref="M41" si="208">L41-(L41*0.059)</f>
        <v>11878.838918279285</v>
      </c>
      <c r="N41" s="1">
        <f t="shared" ref="N41" si="209">M41-(M41*0.059)</f>
        <v>11177.987422100807</v>
      </c>
      <c r="O41" s="1">
        <f t="shared" ref="O41" si="210">N41-(N41*0.059)</f>
        <v>10518.48616419686</v>
      </c>
      <c r="P41" s="1">
        <f t="shared" ref="P41" si="211">O41-(O41*0.059)</f>
        <v>9897.8954805092453</v>
      </c>
      <c r="Q41" s="1">
        <f t="shared" ref="Q41" si="212">P41-(P41*0.059)</f>
        <v>9313.9196471592004</v>
      </c>
      <c r="R41" s="1">
        <f t="shared" ref="R41" si="213">Q41-(Q41*0.059)</f>
        <v>8764.3983879768075</v>
      </c>
      <c r="S41" s="1">
        <f t="shared" ref="S41" si="214">R41-(R41*0.059)</f>
        <v>8247.2988830861759</v>
      </c>
      <c r="T41" s="1">
        <f t="shared" ref="T41" si="215">S41-(S41*0.059)</f>
        <v>7760.7082489840914</v>
      </c>
      <c r="U41" s="5">
        <f>H40*0.45</f>
        <v>7245</v>
      </c>
      <c r="V41" s="1">
        <f>(U41-(($U41-$AO41)/20))</f>
        <v>6963.25</v>
      </c>
      <c r="W41" s="1">
        <f t="shared" ref="W41:AN41" si="216">(V41-(($U41-$AO41)/20))</f>
        <v>6681.5</v>
      </c>
      <c r="X41" s="1">
        <f t="shared" si="216"/>
        <v>6399.75</v>
      </c>
      <c r="Y41" s="1">
        <f t="shared" si="216"/>
        <v>6118</v>
      </c>
      <c r="Z41" s="1">
        <f t="shared" si="216"/>
        <v>5836.25</v>
      </c>
      <c r="AA41" s="1">
        <f t="shared" si="216"/>
        <v>5554.5</v>
      </c>
      <c r="AB41" s="1">
        <f t="shared" si="216"/>
        <v>5272.75</v>
      </c>
      <c r="AC41" s="1">
        <f t="shared" si="216"/>
        <v>4991</v>
      </c>
      <c r="AD41" s="1">
        <f t="shared" si="216"/>
        <v>4709.25</v>
      </c>
      <c r="AE41" s="1">
        <f t="shared" si="216"/>
        <v>4427.5</v>
      </c>
      <c r="AF41" s="1">
        <f t="shared" si="216"/>
        <v>4145.75</v>
      </c>
      <c r="AG41" s="1">
        <f t="shared" si="216"/>
        <v>3864</v>
      </c>
      <c r="AH41" s="1">
        <f t="shared" si="216"/>
        <v>3582.25</v>
      </c>
      <c r="AI41" s="1">
        <f t="shared" si="216"/>
        <v>3300.5</v>
      </c>
      <c r="AJ41" s="1">
        <f t="shared" si="216"/>
        <v>3018.75</v>
      </c>
      <c r="AK41" s="1">
        <f t="shared" si="216"/>
        <v>2737</v>
      </c>
      <c r="AL41" s="1">
        <f t="shared" si="216"/>
        <v>2455.25</v>
      </c>
      <c r="AM41" s="1">
        <f t="shared" si="216"/>
        <v>2173.5</v>
      </c>
      <c r="AN41" s="1">
        <f t="shared" si="216"/>
        <v>1891.75</v>
      </c>
      <c r="AO41" s="5">
        <f>H40*0.1</f>
        <v>1610</v>
      </c>
    </row>
    <row r="42" spans="1:41" x14ac:dyDescent="0.25">
      <c r="A42" t="s">
        <v>47</v>
      </c>
      <c r="B42" t="s">
        <v>22</v>
      </c>
      <c r="C42">
        <v>37151</v>
      </c>
      <c r="D42">
        <v>37679</v>
      </c>
      <c r="E42">
        <v>37265</v>
      </c>
      <c r="F42">
        <v>37043</v>
      </c>
      <c r="G42">
        <v>36462</v>
      </c>
      <c r="H42">
        <v>34061</v>
      </c>
      <c r="I42">
        <v>36089</v>
      </c>
      <c r="J42">
        <v>35506</v>
      </c>
      <c r="K42">
        <v>34135</v>
      </c>
      <c r="L42">
        <v>34938</v>
      </c>
      <c r="M42">
        <v>34673</v>
      </c>
      <c r="N42">
        <v>33571</v>
      </c>
      <c r="O42">
        <v>33616</v>
      </c>
    </row>
    <row r="43" spans="1:41" x14ac:dyDescent="0.25">
      <c r="A43" t="s">
        <v>47</v>
      </c>
      <c r="B43" t="s">
        <v>74</v>
      </c>
      <c r="C43" s="1"/>
      <c r="D43" s="1"/>
      <c r="E43" s="1"/>
      <c r="F43" s="1"/>
      <c r="G43" s="1"/>
      <c r="H43">
        <v>34061</v>
      </c>
      <c r="I43" s="1">
        <f>H43-(H43*0.059)</f>
        <v>32051.401000000002</v>
      </c>
      <c r="J43" s="1">
        <f t="shared" ref="J43" si="217">I43-(I43*0.059)</f>
        <v>30160.368341000001</v>
      </c>
      <c r="K43" s="1">
        <f t="shared" ref="K43" si="218">J43-(J43*0.059)</f>
        <v>28380.906608881</v>
      </c>
      <c r="L43" s="1">
        <f t="shared" ref="L43" si="219">K43-(K43*0.059)</f>
        <v>26706.433118957022</v>
      </c>
      <c r="M43" s="1">
        <f t="shared" ref="M43" si="220">L43-(L43*0.059)</f>
        <v>25130.753564938557</v>
      </c>
      <c r="N43" s="1">
        <f t="shared" ref="N43" si="221">M43-(M43*0.059)</f>
        <v>23648.039104607182</v>
      </c>
      <c r="O43" s="1">
        <f t="shared" ref="O43" si="222">N43-(N43*0.059)</f>
        <v>22252.804797435358</v>
      </c>
      <c r="P43" s="1">
        <f t="shared" ref="P43" si="223">O43-(O43*0.059)</f>
        <v>20939.889314386674</v>
      </c>
      <c r="Q43" s="1">
        <f t="shared" ref="Q43" si="224">P43-(P43*0.059)</f>
        <v>19704.435844837859</v>
      </c>
      <c r="R43" s="1">
        <f t="shared" ref="R43" si="225">Q43-(Q43*0.059)</f>
        <v>18541.874129992426</v>
      </c>
      <c r="S43" s="1">
        <f t="shared" ref="S43" si="226">R43-(R43*0.059)</f>
        <v>17447.903556322872</v>
      </c>
      <c r="T43" s="1">
        <f t="shared" ref="T43" si="227">S43-(S43*0.059)</f>
        <v>16418.477246499824</v>
      </c>
      <c r="U43" s="5">
        <f>H42*0.45</f>
        <v>15327.45</v>
      </c>
      <c r="V43" s="1">
        <f>(U43-(($U43-$AO43)/20))</f>
        <v>14731.382500000002</v>
      </c>
      <c r="W43" s="1">
        <f t="shared" ref="W43:AN43" si="228">(V43-(($U43-$AO43)/20))</f>
        <v>14135.315000000002</v>
      </c>
      <c r="X43" s="1">
        <f t="shared" si="228"/>
        <v>13539.247500000003</v>
      </c>
      <c r="Y43" s="1">
        <f t="shared" si="228"/>
        <v>12943.180000000004</v>
      </c>
      <c r="Z43" s="1">
        <f t="shared" si="228"/>
        <v>12347.112500000005</v>
      </c>
      <c r="AA43" s="1">
        <f t="shared" si="228"/>
        <v>11751.045000000006</v>
      </c>
      <c r="AB43" s="1">
        <f t="shared" si="228"/>
        <v>11154.977500000006</v>
      </c>
      <c r="AC43" s="1">
        <f t="shared" si="228"/>
        <v>10558.910000000007</v>
      </c>
      <c r="AD43" s="1">
        <f t="shared" si="228"/>
        <v>9962.8425000000079</v>
      </c>
      <c r="AE43" s="1">
        <f t="shared" si="228"/>
        <v>9366.7750000000087</v>
      </c>
      <c r="AF43" s="1">
        <f t="shared" si="228"/>
        <v>8770.7075000000095</v>
      </c>
      <c r="AG43" s="1">
        <f t="shared" si="228"/>
        <v>8174.6400000000094</v>
      </c>
      <c r="AH43" s="1">
        <f t="shared" si="228"/>
        <v>7578.5725000000093</v>
      </c>
      <c r="AI43" s="1">
        <f t="shared" si="228"/>
        <v>6982.5050000000092</v>
      </c>
      <c r="AJ43" s="1">
        <f t="shared" si="228"/>
        <v>6386.4375000000091</v>
      </c>
      <c r="AK43" s="1">
        <f t="shared" si="228"/>
        <v>5790.370000000009</v>
      </c>
      <c r="AL43" s="1">
        <f t="shared" si="228"/>
        <v>5194.3025000000089</v>
      </c>
      <c r="AM43" s="1">
        <f t="shared" si="228"/>
        <v>4598.2350000000088</v>
      </c>
      <c r="AN43" s="1">
        <f t="shared" si="228"/>
        <v>4002.1675000000087</v>
      </c>
      <c r="AO43" s="5">
        <f>H42*0.1</f>
        <v>3406.1000000000004</v>
      </c>
    </row>
    <row r="44" spans="1:41" x14ac:dyDescent="0.25">
      <c r="A44" t="s">
        <v>48</v>
      </c>
      <c r="B44" t="s">
        <v>22</v>
      </c>
      <c r="C44">
        <v>9365</v>
      </c>
      <c r="D44">
        <v>9694</v>
      </c>
      <c r="E44">
        <v>9443</v>
      </c>
      <c r="F44">
        <v>9782</v>
      </c>
      <c r="G44">
        <v>9931</v>
      </c>
      <c r="H44">
        <v>9545</v>
      </c>
      <c r="I44">
        <v>9729</v>
      </c>
      <c r="J44">
        <v>9102</v>
      </c>
      <c r="K44">
        <v>9356</v>
      </c>
      <c r="L44">
        <v>9420</v>
      </c>
      <c r="M44">
        <v>9262</v>
      </c>
      <c r="N44">
        <v>8891</v>
      </c>
      <c r="O44">
        <v>8975</v>
      </c>
    </row>
    <row r="45" spans="1:41" x14ac:dyDescent="0.25">
      <c r="A45" t="s">
        <v>48</v>
      </c>
      <c r="B45" t="s">
        <v>74</v>
      </c>
      <c r="C45" s="1"/>
      <c r="D45" s="1"/>
      <c r="E45" s="1"/>
      <c r="F45" s="1"/>
      <c r="G45" s="1"/>
      <c r="H45">
        <v>9545</v>
      </c>
      <c r="I45" s="1">
        <f>H45-(H45*0.059)</f>
        <v>8981.8449999999993</v>
      </c>
      <c r="J45" s="1">
        <f t="shared" ref="J45" si="229">I45-(I45*0.059)</f>
        <v>8451.9161449999992</v>
      </c>
      <c r="K45" s="1">
        <f t="shared" ref="K45" si="230">J45-(J45*0.059)</f>
        <v>7953.2530924449993</v>
      </c>
      <c r="L45" s="1">
        <f t="shared" ref="L45" si="231">K45-(K45*0.059)</f>
        <v>7484.0111599907441</v>
      </c>
      <c r="M45" s="1">
        <f t="shared" ref="M45" si="232">L45-(L45*0.059)</f>
        <v>7042.4545015512904</v>
      </c>
      <c r="N45" s="1">
        <f t="shared" ref="N45" si="233">M45-(M45*0.059)</f>
        <v>6626.9496859597639</v>
      </c>
      <c r="O45" s="1">
        <f t="shared" ref="O45" si="234">N45-(N45*0.059)</f>
        <v>6235.9596544881379</v>
      </c>
      <c r="P45" s="1">
        <f t="shared" ref="P45" si="235">O45-(O45*0.059)</f>
        <v>5868.0380348733379</v>
      </c>
      <c r="Q45" s="1">
        <f t="shared" ref="Q45" si="236">P45-(P45*0.059)</f>
        <v>5521.8237908158108</v>
      </c>
      <c r="R45" s="1">
        <f t="shared" ref="R45" si="237">Q45-(Q45*0.059)</f>
        <v>5196.0361871576779</v>
      </c>
      <c r="S45" s="1">
        <f t="shared" ref="S45" si="238">R45-(R45*0.059)</f>
        <v>4889.4700521153745</v>
      </c>
      <c r="T45" s="1">
        <f t="shared" ref="T45" si="239">S45-(S45*0.059)</f>
        <v>4600.9913190405678</v>
      </c>
      <c r="U45" s="5">
        <f>H44*0.45</f>
        <v>4295.25</v>
      </c>
      <c r="V45" s="1">
        <f>(U45-(($U45-$AO45)/20))</f>
        <v>4128.2124999999996</v>
      </c>
      <c r="W45" s="1">
        <f t="shared" ref="W45:AN45" si="240">(V45-(($U45-$AO45)/20))</f>
        <v>3961.1749999999997</v>
      </c>
      <c r="X45" s="1">
        <f t="shared" si="240"/>
        <v>3794.1374999999998</v>
      </c>
      <c r="Y45" s="1">
        <f t="shared" si="240"/>
        <v>3627.1</v>
      </c>
      <c r="Z45" s="1">
        <f t="shared" si="240"/>
        <v>3460.0625</v>
      </c>
      <c r="AA45" s="1">
        <f t="shared" si="240"/>
        <v>3293.0250000000001</v>
      </c>
      <c r="AB45" s="1">
        <f t="shared" si="240"/>
        <v>3125.9875000000002</v>
      </c>
      <c r="AC45" s="1">
        <f t="shared" si="240"/>
        <v>2958.9500000000003</v>
      </c>
      <c r="AD45" s="1">
        <f t="shared" si="240"/>
        <v>2791.9125000000004</v>
      </c>
      <c r="AE45" s="1">
        <f t="shared" si="240"/>
        <v>2624.8750000000005</v>
      </c>
      <c r="AF45" s="1">
        <f t="shared" si="240"/>
        <v>2457.8375000000005</v>
      </c>
      <c r="AG45" s="1">
        <f t="shared" si="240"/>
        <v>2290.8000000000006</v>
      </c>
      <c r="AH45" s="1">
        <f t="shared" si="240"/>
        <v>2123.7625000000007</v>
      </c>
      <c r="AI45" s="1">
        <f t="shared" si="240"/>
        <v>1956.7250000000008</v>
      </c>
      <c r="AJ45" s="1">
        <f t="shared" si="240"/>
        <v>1789.6875000000009</v>
      </c>
      <c r="AK45" s="1">
        <f t="shared" si="240"/>
        <v>1622.650000000001</v>
      </c>
      <c r="AL45" s="1">
        <f t="shared" si="240"/>
        <v>1455.6125000000011</v>
      </c>
      <c r="AM45" s="1">
        <f t="shared" si="240"/>
        <v>1288.5750000000012</v>
      </c>
      <c r="AN45" s="1">
        <f t="shared" si="240"/>
        <v>1121.5375000000013</v>
      </c>
      <c r="AO45" s="5">
        <f>H44*0.1</f>
        <v>954.5</v>
      </c>
    </row>
    <row r="46" spans="1:41" x14ac:dyDescent="0.25">
      <c r="A46" t="s">
        <v>49</v>
      </c>
      <c r="B46" t="s">
        <v>22</v>
      </c>
      <c r="C46">
        <v>6169</v>
      </c>
      <c r="D46">
        <v>6372</v>
      </c>
      <c r="E46">
        <v>6282</v>
      </c>
      <c r="F46">
        <v>5941</v>
      </c>
      <c r="G46">
        <v>5700</v>
      </c>
      <c r="H46">
        <v>5553</v>
      </c>
      <c r="I46">
        <v>5827</v>
      </c>
      <c r="J46">
        <v>5539</v>
      </c>
      <c r="K46">
        <v>5815</v>
      </c>
      <c r="L46">
        <v>5969</v>
      </c>
      <c r="M46">
        <v>5728</v>
      </c>
      <c r="N46">
        <v>5261</v>
      </c>
      <c r="O46">
        <v>5405</v>
      </c>
    </row>
    <row r="47" spans="1:41" x14ac:dyDescent="0.25">
      <c r="A47" t="s">
        <v>49</v>
      </c>
      <c r="B47" t="s">
        <v>74</v>
      </c>
      <c r="C47" s="1"/>
      <c r="D47" s="1"/>
      <c r="E47" s="1"/>
      <c r="F47" s="1"/>
      <c r="G47" s="1"/>
      <c r="H47">
        <v>5553</v>
      </c>
      <c r="I47" s="1">
        <f>H47-(H47*0.059)</f>
        <v>5225.3729999999996</v>
      </c>
      <c r="J47" s="1">
        <f t="shared" ref="J47" si="241">I47-(I47*0.059)</f>
        <v>4917.0759929999995</v>
      </c>
      <c r="K47" s="1">
        <f t="shared" ref="K47" si="242">J47-(J47*0.059)</f>
        <v>4626.968509413</v>
      </c>
      <c r="L47" s="1">
        <f t="shared" ref="L47" si="243">K47-(K47*0.059)</f>
        <v>4353.9773673576328</v>
      </c>
      <c r="M47" s="1">
        <f t="shared" ref="M47" si="244">L47-(L47*0.059)</f>
        <v>4097.0927026835325</v>
      </c>
      <c r="N47" s="1">
        <f t="shared" ref="N47" si="245">M47-(M47*0.059)</f>
        <v>3855.3642332252039</v>
      </c>
      <c r="O47" s="1">
        <f t="shared" ref="O47" si="246">N47-(N47*0.059)</f>
        <v>3627.8977434649169</v>
      </c>
      <c r="P47" s="1">
        <f t="shared" ref="P47" si="247">O47-(O47*0.059)</f>
        <v>3413.8517766004866</v>
      </c>
      <c r="Q47" s="1">
        <f t="shared" ref="Q47" si="248">P47-(P47*0.059)</f>
        <v>3212.4345217810578</v>
      </c>
      <c r="R47" s="1">
        <f t="shared" ref="R47" si="249">Q47-(Q47*0.059)</f>
        <v>3022.9008849959755</v>
      </c>
      <c r="S47" s="1">
        <f t="shared" ref="S47" si="250">R47-(R47*0.059)</f>
        <v>2844.5497327812132</v>
      </c>
      <c r="T47" s="1">
        <f t="shared" ref="T47" si="251">S47-(S47*0.059)</f>
        <v>2676.7212985471215</v>
      </c>
      <c r="U47" s="5">
        <f>H46*0.45</f>
        <v>2498.85</v>
      </c>
      <c r="V47" s="1">
        <f>(U47-(($U47-$AO47)/20))</f>
        <v>2401.6725000000001</v>
      </c>
      <c r="W47" s="1">
        <f t="shared" ref="W47:AN47" si="252">(V47-(($U47-$AO47)/20))</f>
        <v>2304.4950000000003</v>
      </c>
      <c r="X47" s="1">
        <f t="shared" si="252"/>
        <v>2207.3175000000006</v>
      </c>
      <c r="Y47" s="1">
        <f t="shared" si="252"/>
        <v>2110.1400000000008</v>
      </c>
      <c r="Z47" s="1">
        <f t="shared" si="252"/>
        <v>2012.9625000000008</v>
      </c>
      <c r="AA47" s="1">
        <f t="shared" si="252"/>
        <v>1915.7850000000008</v>
      </c>
      <c r="AB47" s="1">
        <f t="shared" si="252"/>
        <v>1818.6075000000008</v>
      </c>
      <c r="AC47" s="1">
        <f t="shared" si="252"/>
        <v>1721.4300000000007</v>
      </c>
      <c r="AD47" s="1">
        <f t="shared" si="252"/>
        <v>1624.2525000000007</v>
      </c>
      <c r="AE47" s="1">
        <f t="shared" si="252"/>
        <v>1527.0750000000007</v>
      </c>
      <c r="AF47" s="1">
        <f t="shared" si="252"/>
        <v>1429.8975000000007</v>
      </c>
      <c r="AG47" s="1">
        <f t="shared" si="252"/>
        <v>1332.7200000000007</v>
      </c>
      <c r="AH47" s="1">
        <f t="shared" si="252"/>
        <v>1235.5425000000007</v>
      </c>
      <c r="AI47" s="1">
        <f t="shared" si="252"/>
        <v>1138.3650000000007</v>
      </c>
      <c r="AJ47" s="1">
        <f t="shared" si="252"/>
        <v>1041.1875000000007</v>
      </c>
      <c r="AK47" s="1">
        <f t="shared" si="252"/>
        <v>944.01000000000067</v>
      </c>
      <c r="AL47" s="1">
        <f t="shared" si="252"/>
        <v>846.83250000000066</v>
      </c>
      <c r="AM47" s="1">
        <f t="shared" si="252"/>
        <v>749.65500000000065</v>
      </c>
      <c r="AN47" s="1">
        <f t="shared" si="252"/>
        <v>652.47750000000065</v>
      </c>
      <c r="AO47" s="5">
        <f>H46*0.1</f>
        <v>555.30000000000007</v>
      </c>
    </row>
    <row r="48" spans="1:41" x14ac:dyDescent="0.25">
      <c r="A48" t="s">
        <v>50</v>
      </c>
      <c r="B48" t="s">
        <v>22</v>
      </c>
      <c r="C48">
        <v>75087</v>
      </c>
      <c r="D48">
        <v>79690</v>
      </c>
      <c r="E48">
        <v>68391</v>
      </c>
      <c r="F48">
        <v>65946</v>
      </c>
      <c r="G48">
        <v>59699</v>
      </c>
      <c r="H48">
        <v>61814</v>
      </c>
      <c r="I48">
        <v>62856</v>
      </c>
      <c r="J48">
        <v>60077</v>
      </c>
      <c r="K48">
        <v>52764</v>
      </c>
      <c r="L48">
        <v>53421</v>
      </c>
      <c r="M48">
        <v>58469</v>
      </c>
      <c r="N48">
        <v>55357</v>
      </c>
      <c r="O48">
        <v>47168</v>
      </c>
    </row>
    <row r="49" spans="1:41" x14ac:dyDescent="0.25">
      <c r="A49" t="s">
        <v>50</v>
      </c>
      <c r="B49" t="s">
        <v>74</v>
      </c>
      <c r="C49" s="1"/>
      <c r="D49" s="1"/>
      <c r="E49" s="1"/>
      <c r="F49" s="1"/>
      <c r="G49" s="1"/>
      <c r="H49">
        <v>61814</v>
      </c>
      <c r="I49" s="1">
        <f>H49-(H49*0.059)</f>
        <v>58166.974000000002</v>
      </c>
      <c r="J49" s="1">
        <f t="shared" ref="J49" si="253">I49-(I49*0.059)</f>
        <v>54735.122534000002</v>
      </c>
      <c r="K49" s="1">
        <f t="shared" ref="K49" si="254">J49-(J49*0.059)</f>
        <v>51505.750304494002</v>
      </c>
      <c r="L49" s="1">
        <f t="shared" ref="L49" si="255">K49-(K49*0.059)</f>
        <v>48466.911036528858</v>
      </c>
      <c r="M49" s="1">
        <f t="shared" ref="M49" si="256">L49-(L49*0.059)</f>
        <v>45607.363285373656</v>
      </c>
      <c r="N49" s="1">
        <f t="shared" ref="N49" si="257">M49-(M49*0.059)</f>
        <v>42916.528851536612</v>
      </c>
      <c r="O49" s="1">
        <f t="shared" ref="O49" si="258">N49-(N49*0.059)</f>
        <v>40384.453649295952</v>
      </c>
      <c r="P49" s="1">
        <f t="shared" ref="P49" si="259">O49-(O49*0.059)</f>
        <v>38001.77088398749</v>
      </c>
      <c r="Q49" s="1">
        <f t="shared" ref="Q49" si="260">P49-(P49*0.059)</f>
        <v>35759.666401832226</v>
      </c>
      <c r="R49" s="1">
        <f t="shared" ref="R49" si="261">Q49-(Q49*0.059)</f>
        <v>33649.846084124125</v>
      </c>
      <c r="S49" s="1">
        <f t="shared" ref="S49" si="262">R49-(R49*0.059)</f>
        <v>31664.505165160801</v>
      </c>
      <c r="T49" s="1">
        <f t="shared" ref="T49" si="263">S49-(S49*0.059)</f>
        <v>29796.299360416313</v>
      </c>
      <c r="U49" s="5">
        <f>H48*0.45</f>
        <v>27816.3</v>
      </c>
      <c r="V49" s="1">
        <f>(U49-(($U49-$AO49)/20))</f>
        <v>26734.555</v>
      </c>
      <c r="W49" s="1">
        <f t="shared" ref="W49:AN49" si="264">(V49-(($U49-$AO49)/20))</f>
        <v>25652.81</v>
      </c>
      <c r="X49" s="1">
        <f t="shared" si="264"/>
        <v>24571.065000000002</v>
      </c>
      <c r="Y49" s="1">
        <f t="shared" si="264"/>
        <v>23489.320000000003</v>
      </c>
      <c r="Z49" s="1">
        <f t="shared" si="264"/>
        <v>22407.575000000004</v>
      </c>
      <c r="AA49" s="1">
        <f t="shared" si="264"/>
        <v>21325.830000000005</v>
      </c>
      <c r="AB49" s="1">
        <f t="shared" si="264"/>
        <v>20244.085000000006</v>
      </c>
      <c r="AC49" s="1">
        <f t="shared" si="264"/>
        <v>19162.340000000007</v>
      </c>
      <c r="AD49" s="1">
        <f t="shared" si="264"/>
        <v>18080.595000000008</v>
      </c>
      <c r="AE49" s="1">
        <f t="shared" si="264"/>
        <v>16998.850000000009</v>
      </c>
      <c r="AF49" s="1">
        <f t="shared" si="264"/>
        <v>15917.10500000001</v>
      </c>
      <c r="AG49" s="1">
        <f t="shared" si="264"/>
        <v>14835.360000000011</v>
      </c>
      <c r="AH49" s="1">
        <f t="shared" si="264"/>
        <v>13753.615000000013</v>
      </c>
      <c r="AI49" s="1">
        <f t="shared" si="264"/>
        <v>12671.870000000014</v>
      </c>
      <c r="AJ49" s="1">
        <f t="shared" si="264"/>
        <v>11590.125000000015</v>
      </c>
      <c r="AK49" s="1">
        <f t="shared" si="264"/>
        <v>10508.380000000016</v>
      </c>
      <c r="AL49" s="1">
        <f t="shared" si="264"/>
        <v>9426.6350000000166</v>
      </c>
      <c r="AM49" s="1">
        <f t="shared" si="264"/>
        <v>8344.8900000000176</v>
      </c>
      <c r="AN49" s="1">
        <f t="shared" si="264"/>
        <v>7263.1450000000177</v>
      </c>
      <c r="AO49" s="5">
        <f>H48*0.1</f>
        <v>6181.4000000000005</v>
      </c>
    </row>
    <row r="50" spans="1:41" x14ac:dyDescent="0.25">
      <c r="A50" t="s">
        <v>51</v>
      </c>
      <c r="B50" t="s">
        <v>22</v>
      </c>
      <c r="C50">
        <v>14420</v>
      </c>
      <c r="D50">
        <v>14313</v>
      </c>
      <c r="E50">
        <v>14293</v>
      </c>
      <c r="F50">
        <v>14757</v>
      </c>
      <c r="G50">
        <v>14321</v>
      </c>
      <c r="H50">
        <v>14129</v>
      </c>
      <c r="I50">
        <v>14504</v>
      </c>
      <c r="J50">
        <v>13231</v>
      </c>
      <c r="K50">
        <v>14872</v>
      </c>
      <c r="L50">
        <v>14850</v>
      </c>
      <c r="M50">
        <v>14176</v>
      </c>
      <c r="N50">
        <v>14090</v>
      </c>
      <c r="O50">
        <v>13994</v>
      </c>
    </row>
    <row r="51" spans="1:41" x14ac:dyDescent="0.25">
      <c r="A51" t="s">
        <v>51</v>
      </c>
      <c r="B51" t="s">
        <v>74</v>
      </c>
      <c r="C51" s="1"/>
      <c r="D51" s="1"/>
      <c r="E51" s="1"/>
      <c r="F51" s="1"/>
      <c r="G51" s="1"/>
      <c r="H51">
        <v>14129</v>
      </c>
      <c r="I51" s="1">
        <f>H51-(H51*0.059)</f>
        <v>13295.388999999999</v>
      </c>
      <c r="J51" s="1">
        <f t="shared" ref="J51" si="265">I51-(I51*0.059)</f>
        <v>12510.961049</v>
      </c>
      <c r="K51" s="1">
        <f t="shared" ref="K51" si="266">J51-(J51*0.059)</f>
        <v>11772.814347108999</v>
      </c>
      <c r="L51" s="1">
        <f t="shared" ref="L51" si="267">K51-(K51*0.059)</f>
        <v>11078.218300629567</v>
      </c>
      <c r="M51" s="1">
        <f t="shared" ref="M51" si="268">L51-(L51*0.059)</f>
        <v>10424.603420892423</v>
      </c>
      <c r="N51" s="1">
        <f t="shared" ref="N51" si="269">M51-(M51*0.059)</f>
        <v>9809.5518190597704</v>
      </c>
      <c r="O51" s="1">
        <f t="shared" ref="O51" si="270">N51-(N51*0.059)</f>
        <v>9230.7882617352443</v>
      </c>
      <c r="P51" s="1">
        <f t="shared" ref="P51" si="271">O51-(O51*0.059)</f>
        <v>8686.1717542928654</v>
      </c>
      <c r="Q51" s="1">
        <f t="shared" ref="Q51" si="272">P51-(P51*0.059)</f>
        <v>8173.6876207895866</v>
      </c>
      <c r="R51" s="1">
        <f t="shared" ref="R51" si="273">Q51-(Q51*0.059)</f>
        <v>7691.440051163001</v>
      </c>
      <c r="S51" s="1">
        <f t="shared" ref="S51" si="274">R51-(R51*0.059)</f>
        <v>7237.6450881443843</v>
      </c>
      <c r="T51" s="1">
        <f t="shared" ref="T51" si="275">S51-(S51*0.059)</f>
        <v>6810.6240279438653</v>
      </c>
      <c r="U51" s="5">
        <f>H50*0.45</f>
        <v>6358.05</v>
      </c>
      <c r="V51" s="1">
        <f>(U51-(($U51-$AO51)/20))</f>
        <v>6110.7925000000005</v>
      </c>
      <c r="W51" s="1">
        <f t="shared" ref="W51:AN51" si="276">(V51-(($U51-$AO51)/20))</f>
        <v>5863.5350000000008</v>
      </c>
      <c r="X51" s="1">
        <f t="shared" si="276"/>
        <v>5616.2775000000011</v>
      </c>
      <c r="Y51" s="1">
        <f t="shared" si="276"/>
        <v>5369.0200000000013</v>
      </c>
      <c r="Z51" s="1">
        <f t="shared" si="276"/>
        <v>5121.7625000000016</v>
      </c>
      <c r="AA51" s="1">
        <f t="shared" si="276"/>
        <v>4874.5050000000019</v>
      </c>
      <c r="AB51" s="1">
        <f t="shared" si="276"/>
        <v>4627.2475000000022</v>
      </c>
      <c r="AC51" s="1">
        <f t="shared" si="276"/>
        <v>4379.9900000000025</v>
      </c>
      <c r="AD51" s="1">
        <f t="shared" si="276"/>
        <v>4132.7325000000028</v>
      </c>
      <c r="AE51" s="1">
        <f t="shared" si="276"/>
        <v>3885.4750000000026</v>
      </c>
      <c r="AF51" s="1">
        <f t="shared" si="276"/>
        <v>3638.2175000000025</v>
      </c>
      <c r="AG51" s="1">
        <f t="shared" si="276"/>
        <v>3390.9600000000023</v>
      </c>
      <c r="AH51" s="1">
        <f t="shared" si="276"/>
        <v>3143.7025000000021</v>
      </c>
      <c r="AI51" s="1">
        <f t="shared" si="276"/>
        <v>2896.445000000002</v>
      </c>
      <c r="AJ51" s="1">
        <f t="shared" si="276"/>
        <v>2649.1875000000018</v>
      </c>
      <c r="AK51" s="1">
        <f t="shared" si="276"/>
        <v>2401.9300000000017</v>
      </c>
      <c r="AL51" s="1">
        <f t="shared" si="276"/>
        <v>2154.6725000000015</v>
      </c>
      <c r="AM51" s="1">
        <f t="shared" si="276"/>
        <v>1907.4150000000016</v>
      </c>
      <c r="AN51" s="1">
        <f t="shared" si="276"/>
        <v>1660.1575000000016</v>
      </c>
      <c r="AO51" s="5">
        <f>H50*0.1</f>
        <v>1412.9</v>
      </c>
    </row>
    <row r="52" spans="1:41" x14ac:dyDescent="0.25">
      <c r="A52" t="s">
        <v>52</v>
      </c>
      <c r="B52" t="s">
        <v>22</v>
      </c>
      <c r="C52">
        <v>10241</v>
      </c>
      <c r="D52">
        <v>10276</v>
      </c>
      <c r="E52">
        <v>9742</v>
      </c>
      <c r="F52">
        <v>10401</v>
      </c>
      <c r="G52">
        <v>10451</v>
      </c>
      <c r="H52">
        <v>10013</v>
      </c>
      <c r="I52">
        <v>10674</v>
      </c>
      <c r="J52">
        <v>10562</v>
      </c>
      <c r="K52">
        <v>10284</v>
      </c>
      <c r="L52">
        <v>10290</v>
      </c>
      <c r="M52">
        <v>10744</v>
      </c>
      <c r="N52">
        <v>10475</v>
      </c>
      <c r="O52">
        <v>10668</v>
      </c>
    </row>
    <row r="53" spans="1:41" x14ac:dyDescent="0.25">
      <c r="A53" t="s">
        <v>52</v>
      </c>
      <c r="B53" t="s">
        <v>74</v>
      </c>
      <c r="H53">
        <v>10013</v>
      </c>
      <c r="I53" s="1">
        <f>H53-(H53*0.059)</f>
        <v>9422.2330000000002</v>
      </c>
      <c r="J53" s="1">
        <f t="shared" ref="J53" si="277">I53-(I53*0.059)</f>
        <v>8866.3212530000001</v>
      </c>
      <c r="K53" s="1">
        <f t="shared" ref="K53" si="278">J53-(J53*0.059)</f>
        <v>8343.2082990729996</v>
      </c>
      <c r="L53" s="1">
        <f t="shared" ref="L53" si="279">K53-(K53*0.059)</f>
        <v>7850.9590094276928</v>
      </c>
      <c r="M53" s="1">
        <f t="shared" ref="M53" si="280">L53-(L53*0.059)</f>
        <v>7387.7524278714591</v>
      </c>
      <c r="N53" s="1">
        <f t="shared" ref="N53" si="281">M53-(M53*0.059)</f>
        <v>6951.8750346270426</v>
      </c>
      <c r="O53" s="1">
        <f t="shared" ref="O53" si="282">N53-(N53*0.059)</f>
        <v>6541.714407584047</v>
      </c>
      <c r="P53" s="1">
        <f t="shared" ref="P53" si="283">O53-(O53*0.059)</f>
        <v>6155.7532575365885</v>
      </c>
      <c r="Q53" s="1">
        <f t="shared" ref="Q53" si="284">P53-(P53*0.059)</f>
        <v>5792.5638153419295</v>
      </c>
      <c r="R53" s="1">
        <f t="shared" ref="R53" si="285">Q53-(Q53*0.059)</f>
        <v>5450.8025502367555</v>
      </c>
      <c r="S53" s="1">
        <f t="shared" ref="S53" si="286">R53-(R53*0.059)</f>
        <v>5129.2051997727867</v>
      </c>
      <c r="T53" s="1">
        <f t="shared" ref="T53" si="287">S53-(S53*0.059)</f>
        <v>4826.582092986192</v>
      </c>
      <c r="U53" s="5">
        <f>H52*0.45</f>
        <v>4505.8500000000004</v>
      </c>
      <c r="V53" s="1">
        <f>(U53-(($U53-$AO53)/20))</f>
        <v>4330.6225000000004</v>
      </c>
      <c r="W53" s="1">
        <f t="shared" ref="W53:AN53" si="288">(V53-(($U53-$AO53)/20))</f>
        <v>4155.3950000000004</v>
      </c>
      <c r="X53" s="1">
        <f t="shared" si="288"/>
        <v>3980.1675000000005</v>
      </c>
      <c r="Y53" s="1">
        <f t="shared" si="288"/>
        <v>3804.9400000000005</v>
      </c>
      <c r="Z53" s="1">
        <f t="shared" si="288"/>
        <v>3629.7125000000005</v>
      </c>
      <c r="AA53" s="1">
        <f t="shared" si="288"/>
        <v>3454.4850000000006</v>
      </c>
      <c r="AB53" s="1">
        <f t="shared" si="288"/>
        <v>3279.2575000000006</v>
      </c>
      <c r="AC53" s="1">
        <f t="shared" si="288"/>
        <v>3104.0300000000007</v>
      </c>
      <c r="AD53" s="1">
        <f t="shared" si="288"/>
        <v>2928.8025000000007</v>
      </c>
      <c r="AE53" s="1">
        <f t="shared" si="288"/>
        <v>2753.5750000000007</v>
      </c>
      <c r="AF53" s="1">
        <f t="shared" si="288"/>
        <v>2578.3475000000008</v>
      </c>
      <c r="AG53" s="1">
        <f t="shared" si="288"/>
        <v>2403.1200000000008</v>
      </c>
      <c r="AH53" s="1">
        <f t="shared" si="288"/>
        <v>2227.8925000000008</v>
      </c>
      <c r="AI53" s="1">
        <f t="shared" si="288"/>
        <v>2052.6650000000009</v>
      </c>
      <c r="AJ53" s="1">
        <f t="shared" si="288"/>
        <v>1877.4375000000009</v>
      </c>
      <c r="AK53" s="1">
        <f t="shared" si="288"/>
        <v>1702.2100000000009</v>
      </c>
      <c r="AL53" s="1">
        <f t="shared" si="288"/>
        <v>1526.982500000001</v>
      </c>
      <c r="AM53" s="1">
        <f t="shared" si="288"/>
        <v>1351.755000000001</v>
      </c>
      <c r="AN53" s="1">
        <f t="shared" si="288"/>
        <v>1176.5275000000011</v>
      </c>
      <c r="AO53" s="5">
        <f>H52*0.1</f>
        <v>1001.3000000000001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4678-E949-4E5A-9D70-B179C8D13068}">
  <sheetPr>
    <tabColor theme="9"/>
  </sheetPr>
  <dimension ref="A1:C43"/>
  <sheetViews>
    <sheetView tabSelected="1" workbookViewId="0">
      <selection activeCell="M24" sqref="M24"/>
    </sheetView>
  </sheetViews>
  <sheetFormatPr baseColWidth="10" defaultRowHeight="15" x14ac:dyDescent="0.25"/>
  <cols>
    <col min="1" max="1" width="7.5703125" bestFit="1" customWidth="1"/>
    <col min="2" max="2" width="18.7109375" bestFit="1" customWidth="1"/>
    <col min="3" max="3" width="29.28515625" bestFit="1" customWidth="1"/>
    <col min="4" max="4" width="29.5703125" bestFit="1" customWidth="1"/>
    <col min="5" max="5" width="9.28515625" bestFit="1" customWidth="1"/>
    <col min="6" max="15" width="17.7109375" bestFit="1" customWidth="1"/>
    <col min="16" max="25" width="12" bestFit="1" customWidth="1"/>
    <col min="26" max="27" width="11" bestFit="1" customWidth="1"/>
    <col min="28" max="28" width="6" bestFit="1" customWidth="1"/>
    <col min="29" max="29" width="9.28515625" bestFit="1" customWidth="1"/>
  </cols>
  <sheetData>
    <row r="1" spans="1:3" x14ac:dyDescent="0.25">
      <c r="A1" s="2" t="s">
        <v>0</v>
      </c>
      <c r="B1" t="s">
        <v>21</v>
      </c>
      <c r="C1" t="str">
        <f>"Historiske utslipp og målbane for " &amp; 'Pivot Baner'!$B$1 &amp; " (2024)"</f>
        <v>Historiske utslipp og målbane for Agder (2024)</v>
      </c>
    </row>
    <row r="3" spans="1:3" x14ac:dyDescent="0.25">
      <c r="B3" s="2" t="s">
        <v>53</v>
      </c>
    </row>
    <row r="4" spans="1:3" x14ac:dyDescent="0.25">
      <c r="A4" s="2" t="s">
        <v>54</v>
      </c>
      <c r="B4" t="s">
        <v>22</v>
      </c>
      <c r="C4" t="s">
        <v>74</v>
      </c>
    </row>
    <row r="5" spans="1:3" x14ac:dyDescent="0.25">
      <c r="A5" s="3" t="s">
        <v>90</v>
      </c>
      <c r="B5" s="1">
        <v>1778023</v>
      </c>
      <c r="C5" s="1"/>
    </row>
    <row r="6" spans="1:3" x14ac:dyDescent="0.25">
      <c r="A6" s="3" t="s">
        <v>91</v>
      </c>
      <c r="B6" s="1">
        <v>1940854</v>
      </c>
      <c r="C6" s="1"/>
    </row>
    <row r="7" spans="1:3" x14ac:dyDescent="0.25">
      <c r="A7" s="3" t="s">
        <v>92</v>
      </c>
      <c r="B7" s="1">
        <v>1907740</v>
      </c>
      <c r="C7" s="1"/>
    </row>
    <row r="8" spans="1:3" x14ac:dyDescent="0.25">
      <c r="A8" s="3" t="s">
        <v>93</v>
      </c>
      <c r="B8" s="1">
        <v>1910189</v>
      </c>
      <c r="C8" s="1"/>
    </row>
    <row r="9" spans="1:3" x14ac:dyDescent="0.25">
      <c r="A9" s="3" t="s">
        <v>94</v>
      </c>
      <c r="B9" s="1">
        <v>1884896</v>
      </c>
      <c r="C9" s="1"/>
    </row>
    <row r="10" spans="1:3" x14ac:dyDescent="0.25">
      <c r="A10" s="3" t="s">
        <v>55</v>
      </c>
      <c r="B10" s="1">
        <v>1835098</v>
      </c>
      <c r="C10" s="1">
        <v>1835097.7214671036</v>
      </c>
    </row>
    <row r="11" spans="1:3" x14ac:dyDescent="0.25">
      <c r="A11" s="3" t="s">
        <v>56</v>
      </c>
      <c r="B11" s="1">
        <v>1859828</v>
      </c>
      <c r="C11" s="1">
        <v>1726826.9559005445</v>
      </c>
    </row>
    <row r="12" spans="1:3" x14ac:dyDescent="0.25">
      <c r="A12" s="3" t="s">
        <v>57</v>
      </c>
      <c r="B12" s="1">
        <v>1791476</v>
      </c>
      <c r="C12" s="1">
        <v>1624944.1655024125</v>
      </c>
    </row>
    <row r="13" spans="1:3" x14ac:dyDescent="0.25">
      <c r="A13" s="3" t="s">
        <v>58</v>
      </c>
      <c r="B13" s="1">
        <v>1797919</v>
      </c>
      <c r="C13" s="1">
        <v>1529072.4597377703</v>
      </c>
    </row>
    <row r="14" spans="1:3" x14ac:dyDescent="0.25">
      <c r="A14" s="3" t="s">
        <v>60</v>
      </c>
      <c r="B14" s="1">
        <v>1823956</v>
      </c>
      <c r="C14" s="1">
        <v>1438857.1846132418</v>
      </c>
    </row>
    <row r="15" spans="1:3" x14ac:dyDescent="0.25">
      <c r="A15" s="3" t="s">
        <v>59</v>
      </c>
      <c r="B15" s="1">
        <v>1813714</v>
      </c>
      <c r="C15" s="1">
        <v>1353964.6107210605</v>
      </c>
    </row>
    <row r="16" spans="1:3" x14ac:dyDescent="0.25">
      <c r="A16" s="3" t="s">
        <v>61</v>
      </c>
      <c r="B16" s="1">
        <v>1648647</v>
      </c>
      <c r="C16" s="1">
        <v>1274080.698688518</v>
      </c>
    </row>
    <row r="17" spans="1:3" x14ac:dyDescent="0.25">
      <c r="A17" s="3" t="s">
        <v>62</v>
      </c>
      <c r="B17" s="1">
        <v>1650295</v>
      </c>
      <c r="C17" s="1">
        <v>1198909.9374658954</v>
      </c>
    </row>
    <row r="18" spans="1:3" x14ac:dyDescent="0.25">
      <c r="A18" s="3" t="s">
        <v>63</v>
      </c>
      <c r="B18" s="1"/>
      <c r="C18" s="1">
        <v>1128174.2511554076</v>
      </c>
    </row>
    <row r="19" spans="1:3" x14ac:dyDescent="0.25">
      <c r="A19" s="3" t="s">
        <v>64</v>
      </c>
      <c r="B19" s="1"/>
      <c r="C19" s="1">
        <v>1061611.9703372386</v>
      </c>
    </row>
    <row r="20" spans="1:3" x14ac:dyDescent="0.25">
      <c r="A20" s="3" t="s">
        <v>65</v>
      </c>
      <c r="B20" s="1"/>
      <c r="C20" s="1">
        <v>998976.86408734159</v>
      </c>
    </row>
    <row r="21" spans="1:3" x14ac:dyDescent="0.25">
      <c r="A21" s="3" t="s">
        <v>66</v>
      </c>
      <c r="B21" s="1"/>
      <c r="C21" s="1">
        <v>940037.2291061884</v>
      </c>
    </row>
    <row r="22" spans="1:3" x14ac:dyDescent="0.25">
      <c r="A22" s="3" t="s">
        <v>67</v>
      </c>
      <c r="B22" s="1"/>
      <c r="C22" s="1">
        <v>884575.03258892335</v>
      </c>
    </row>
    <row r="23" spans="1:3" x14ac:dyDescent="0.25">
      <c r="A23" s="3" t="s">
        <v>68</v>
      </c>
      <c r="B23" s="1"/>
      <c r="C23" s="1">
        <v>825794.1</v>
      </c>
    </row>
    <row r="24" spans="1:3" x14ac:dyDescent="0.25">
      <c r="A24" s="3" t="s">
        <v>69</v>
      </c>
      <c r="B24" s="1"/>
      <c r="C24" s="1">
        <v>793929.1</v>
      </c>
    </row>
    <row r="25" spans="1:3" x14ac:dyDescent="0.25">
      <c r="A25" s="3" t="s">
        <v>70</v>
      </c>
      <c r="B25" s="1"/>
      <c r="C25" s="1">
        <v>762064.1</v>
      </c>
    </row>
    <row r="26" spans="1:3" x14ac:dyDescent="0.25">
      <c r="A26" s="3" t="s">
        <v>71</v>
      </c>
      <c r="B26" s="1"/>
      <c r="C26" s="1">
        <v>730199.1</v>
      </c>
    </row>
    <row r="27" spans="1:3" x14ac:dyDescent="0.25">
      <c r="A27" s="3" t="s">
        <v>72</v>
      </c>
      <c r="B27" s="1"/>
      <c r="C27" s="1">
        <v>698334.1</v>
      </c>
    </row>
    <row r="28" spans="1:3" x14ac:dyDescent="0.25">
      <c r="A28" s="3" t="s">
        <v>73</v>
      </c>
      <c r="B28" s="1"/>
      <c r="C28" s="1">
        <v>666469.1</v>
      </c>
    </row>
    <row r="29" spans="1:3" x14ac:dyDescent="0.25">
      <c r="A29" s="3" t="s">
        <v>95</v>
      </c>
      <c r="B29" s="1"/>
      <c r="C29" s="1">
        <v>634604.1</v>
      </c>
    </row>
    <row r="30" spans="1:3" x14ac:dyDescent="0.25">
      <c r="A30" s="3" t="s">
        <v>96</v>
      </c>
      <c r="B30" s="1"/>
      <c r="C30" s="1">
        <v>602739.1</v>
      </c>
    </row>
    <row r="31" spans="1:3" x14ac:dyDescent="0.25">
      <c r="A31" s="3" t="s">
        <v>97</v>
      </c>
      <c r="B31" s="1"/>
      <c r="C31" s="1">
        <v>570874.1</v>
      </c>
    </row>
    <row r="32" spans="1:3" x14ac:dyDescent="0.25">
      <c r="A32" s="3" t="s">
        <v>98</v>
      </c>
      <c r="B32" s="1"/>
      <c r="C32" s="1">
        <v>539009.1</v>
      </c>
    </row>
    <row r="33" spans="1:3" x14ac:dyDescent="0.25">
      <c r="A33" s="3" t="s">
        <v>99</v>
      </c>
      <c r="B33" s="1"/>
      <c r="C33" s="1">
        <v>507144.1</v>
      </c>
    </row>
    <row r="34" spans="1:3" x14ac:dyDescent="0.25">
      <c r="A34" s="3" t="s">
        <v>100</v>
      </c>
      <c r="B34" s="1"/>
      <c r="C34" s="1">
        <v>475279.1</v>
      </c>
    </row>
    <row r="35" spans="1:3" x14ac:dyDescent="0.25">
      <c r="A35" s="3" t="s">
        <v>101</v>
      </c>
      <c r="B35" s="1"/>
      <c r="C35" s="1">
        <v>443414.1</v>
      </c>
    </row>
    <row r="36" spans="1:3" x14ac:dyDescent="0.25">
      <c r="A36" s="3" t="s">
        <v>102</v>
      </c>
      <c r="B36" s="1"/>
      <c r="C36" s="1">
        <v>411549.1</v>
      </c>
    </row>
    <row r="37" spans="1:3" x14ac:dyDescent="0.25">
      <c r="A37" s="3" t="s">
        <v>103</v>
      </c>
      <c r="B37" s="1"/>
      <c r="C37" s="1">
        <v>379684.1</v>
      </c>
    </row>
    <row r="38" spans="1:3" x14ac:dyDescent="0.25">
      <c r="A38" s="3" t="s">
        <v>104</v>
      </c>
      <c r="B38" s="1"/>
      <c r="C38" s="1">
        <v>347819.1</v>
      </c>
    </row>
    <row r="39" spans="1:3" x14ac:dyDescent="0.25">
      <c r="A39" s="3" t="s">
        <v>105</v>
      </c>
      <c r="B39" s="1"/>
      <c r="C39" s="1">
        <v>315954.09999999998</v>
      </c>
    </row>
    <row r="40" spans="1:3" x14ac:dyDescent="0.25">
      <c r="A40" s="3" t="s">
        <v>106</v>
      </c>
      <c r="B40" s="1"/>
      <c r="C40" s="1">
        <v>284089.09999999998</v>
      </c>
    </row>
    <row r="41" spans="1:3" x14ac:dyDescent="0.25">
      <c r="A41" s="3" t="s">
        <v>107</v>
      </c>
      <c r="B41" s="1"/>
      <c r="C41" s="1">
        <v>252224.09999999998</v>
      </c>
    </row>
    <row r="42" spans="1:3" x14ac:dyDescent="0.25">
      <c r="A42" s="3" t="s">
        <v>108</v>
      </c>
      <c r="B42" s="1"/>
      <c r="C42" s="1">
        <v>220359.09999999998</v>
      </c>
    </row>
    <row r="43" spans="1:3" x14ac:dyDescent="0.25">
      <c r="A43" s="3" t="s">
        <v>109</v>
      </c>
      <c r="B43" s="1"/>
      <c r="C43" s="1">
        <v>188494.09999999998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d40f2-363f-4de8-8168-aab5e855b592">
      <Terms xmlns="http://schemas.microsoft.com/office/infopath/2007/PartnerControls"/>
    </lcf76f155ced4ddcb4097134ff3c332f>
    <TaxCatchAll xmlns="b9237df9-74d4-4981-b925-a3afcda379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4A5ABFDE4AC4383E0F7D5A4B672E8" ma:contentTypeVersion="11" ma:contentTypeDescription="Create a new document." ma:contentTypeScope="" ma:versionID="53c0f424b82f2be14a82ba0319b86750">
  <xsd:schema xmlns:xsd="http://www.w3.org/2001/XMLSchema" xmlns:xs="http://www.w3.org/2001/XMLSchema" xmlns:p="http://schemas.microsoft.com/office/2006/metadata/properties" xmlns:ns2="294d40f2-363f-4de8-8168-aab5e855b592" xmlns:ns3="b9237df9-74d4-4981-b925-a3afcda37962" targetNamespace="http://schemas.microsoft.com/office/2006/metadata/properties" ma:root="true" ma:fieldsID="d34959422224ac44e4ece94e7e5388fe" ns2:_="" ns3:_="">
    <xsd:import namespace="294d40f2-363f-4de8-8168-aab5e855b592"/>
    <xsd:import namespace="b9237df9-74d4-4981-b925-a3afcda37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d40f2-363f-4de8-8168-aab5e855b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37df9-74d4-4981-b925-a3afcda3796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0a75841-7761-4e93-857c-f277e868525d}" ma:internalName="TaxCatchAll" ma:showField="CatchAllData" ma:web="b9237df9-74d4-4981-b925-a3afcda37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C1FDD-B6A8-427F-BC60-C8F71946F7EE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9237df9-74d4-4981-b925-a3afcda37962"/>
    <ds:schemaRef ds:uri="294d40f2-363f-4de8-8168-aab5e855b59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027AFB-0F2D-4FDE-9792-95FF2E0E15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3D142-6CA4-49C3-B1D1-90B45011E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d40f2-363f-4de8-8168-aab5e855b592"/>
    <ds:schemaRef ds:uri="b9237df9-74d4-4981-b925-a3afcda37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Rådata</vt:lpstr>
      <vt:lpstr>Pivot Baner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Lindaas, Gunnar Ogwyn</dc:creator>
  <cp:lastModifiedBy>Michaelsen, Børje</cp:lastModifiedBy>
  <dcterms:created xsi:type="dcterms:W3CDTF">2025-01-23T07:36:41Z</dcterms:created>
  <dcterms:modified xsi:type="dcterms:W3CDTF">2026-02-12T10:00:10Z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0x010100F7B4A5ABFDE4AC4383E0F7D5A4B672E8</vt:lpwstr>
  </property>
  <property fmtid="{D5CDD505-2E9C-101B-9397-08002B2CF9AE}" pid="3" name="MediaServiceImageTags">
    <vt:lpwstr/>
  </property>
</Properties>
</file>